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6" windowHeight="6180" activeTab="4"/>
  </bookViews>
  <sheets>
    <sheet name="прил1" sheetId="1" r:id="rId1"/>
    <sheet name="прил5" sheetId="2" r:id="rId2"/>
    <sheet name="прил7" sheetId="3" r:id="rId3"/>
    <sheet name="прил9" sheetId="4" r:id="rId4"/>
    <sheet name="прил11" sheetId="5" r:id="rId5"/>
  </sheets>
  <externalReferences>
    <externalReference r:id="rId8"/>
  </externalReferences>
  <definedNames>
    <definedName name="_xlnm.Print_Titles" localSheetId="4">'прил11'!$12:$12</definedName>
    <definedName name="_xlnm.Print_Titles" localSheetId="1">'прил5'!$12:$12</definedName>
    <definedName name="_xlnm.Print_Titles" localSheetId="2">'прил7'!$10:$10</definedName>
    <definedName name="_xlnm.Print_Area" localSheetId="0">'прил1'!$A$1:$C$30</definedName>
    <definedName name="_xlnm.Print_Area" localSheetId="4">'прил11'!$A$1:$F$154</definedName>
    <definedName name="_xlnm.Print_Area" localSheetId="2">'прил7'!$A$1:$H$195</definedName>
  </definedNames>
  <calcPr fullCalcOnLoad="1"/>
</workbook>
</file>

<file path=xl/sharedStrings.xml><?xml version="1.0" encoding="utf-8"?>
<sst xmlns="http://schemas.openxmlformats.org/spreadsheetml/2006/main" count="3198" uniqueCount="474">
  <si>
    <t xml:space="preserve">                                                                                                                                          Приложение № 1</t>
  </si>
  <si>
    <t>Источники внутреннего финансирования дефицита</t>
  </si>
  <si>
    <t>000 01  00  00  00  00  0000  000</t>
  </si>
  <si>
    <t>ИСТОЧНИКИ ВНУТРЕННЕГО ФИНАНСИРОВАНИЯ ДЕФИЦИТОВ  БЮДЖЕТОВ</t>
  </si>
  <si>
    <t>000 01  03  01  00  00  0000  000</t>
  </si>
  <si>
    <t>Бюджетные кредиты от других бюджетов бюджетной  системы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</si>
  <si>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</si>
  <si>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</si>
  <si>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</si>
  <si>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</si>
  <si>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</si>
  <si>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</si>
  <si>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</si>
  <si>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</si>
  <si>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</si>
  <si>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</si>
  <si>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</si>
  <si>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000 01  03  01  00  10  0000  710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</si>
  <si>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</si>
  <si>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000 01  03  01  00  10  0000  810</t>
  </si>
  <si>
    <t>Погашение бюджетами поселений  кредитов от других бюджетов бюджетной системы  Российской Федерации в валюте Российской  Федерации</t>
  </si>
  <si>
    <t xml:space="preserve"> </t>
  </si>
  <si>
    <t>2 00 00000 00 0000 000</t>
  </si>
  <si>
    <t>2 02 00000 00 0000 000</t>
  </si>
  <si>
    <t>2 02 02999 00 0000 151</t>
  </si>
  <si>
    <t>Прочие субсидии</t>
  </si>
  <si>
    <t>2 02 04000 00 0000 151</t>
  </si>
  <si>
    <t>Прочие безвозмездные поступления</t>
  </si>
  <si>
    <t>1 00 00000 00 0000 000</t>
  </si>
  <si>
    <t>1 06 00000 00 0000 000</t>
  </si>
  <si>
    <t>НАЛОГИ НА ИМУЩЕСТВО</t>
  </si>
  <si>
    <t>1 06 01000 00 0000 110</t>
  </si>
  <si>
    <t>Налог на имущество физических лиц</t>
  </si>
  <si>
    <t>1 06 06000 00 0000 110</t>
  </si>
  <si>
    <t>Земельный налог</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</si>
  <si>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</si>
  <si>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</si>
  <si>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</si>
  <si>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</si>
  <si>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</si>
  <si>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</si>
  <si>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БЕЗВОЗМЕЗДНЫЕ ПОСТУПЛЕНИЯ</t>
  </si>
  <si>
    <t>Безвозмездные поступления от других бюджетов бюджетной системы Российской Федерации</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</si>
  <si>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</si>
  <si>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</si>
  <si>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трасферты</t>
  </si>
  <si>
    <t>Код группы, подгруппы, статьи и вида источников</t>
  </si>
  <si>
    <t>Рз</t>
  </si>
  <si>
    <t>ПР</t>
  </si>
  <si>
    <t>ВР</t>
  </si>
  <si>
    <t>Сумма</t>
  </si>
  <si>
    <t>ГРБС</t>
  </si>
  <si>
    <t>001</t>
  </si>
  <si>
    <t>01</t>
  </si>
  <si>
    <t>02</t>
  </si>
  <si>
    <t>100</t>
  </si>
  <si>
    <t>В С Е Г О</t>
  </si>
  <si>
    <t>ОБЩЕГОСУДАРСТВЕННЫЕ ВОПРОСЫ</t>
  </si>
  <si>
    <t>Функционирование высшего должностного лица субъекта Российской Федерации и муниципального образования</t>
  </si>
  <si>
    <t>04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</si>
  <si>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</si>
  <si>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</si>
  <si>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200</t>
  </si>
  <si>
    <t>Иные бюджетные ассигнования</t>
  </si>
  <si>
    <t>800</t>
  </si>
  <si>
    <t>Обеспечение проведения выборов и референдумов</t>
  </si>
  <si>
    <t>07</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</si>
  <si>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</si>
  <si>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</si>
  <si>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13</t>
  </si>
  <si>
    <t>03</t>
  </si>
  <si>
    <t>НАЦИОНАЛЬНАЯ БЕЗОПАСНОСТЬ И ПРАВООХРАНИТЕЛЬНАЯ ДЕЯТЕЛЬНОСТЬ</t>
  </si>
  <si>
    <t>09</t>
  </si>
  <si>
    <t>Другие вопросы в области национальной безопасности и правоохранительной деятельности</t>
  </si>
  <si>
    <t>14</t>
  </si>
  <si>
    <t>НАЦИОНАЛЬНАЯ ЭКОНОМИКА</t>
  </si>
  <si>
    <t>Другие вопросы в области национальной экономики</t>
  </si>
  <si>
    <t>12</t>
  </si>
  <si>
    <t>ЖИЛИЩНО-КОММУНАЛЬНОЕ ХОЯЙСТВО</t>
  </si>
  <si>
    <t>05</t>
  </si>
  <si>
    <t>Благоустройство</t>
  </si>
  <si>
    <t>СОЦИАЛЬНАЯ ПОЛИТИКА</t>
  </si>
  <si>
    <t>Пенсионное обеспечение</t>
  </si>
  <si>
    <t>Выплата пенсий за выслугу лет и доплат к пенсиям муниципальных служащих</t>
  </si>
  <si>
    <t>Социальное обеспечение и иные выплаты населению</t>
  </si>
  <si>
    <t>300</t>
  </si>
  <si>
    <t>ОБРАЗОВАНИЕ</t>
  </si>
  <si>
    <t xml:space="preserve">08 1 </t>
  </si>
  <si>
    <t>ФИЗИЧЕСКАЯ КУЛЬТУРА И СПОРТ</t>
  </si>
  <si>
    <t>Массовый спорт</t>
  </si>
  <si>
    <t>11</t>
  </si>
  <si>
    <t>ЦСР</t>
  </si>
  <si>
    <t>Наименование</t>
  </si>
  <si>
    <t>0000</t>
  </si>
  <si>
    <t>Расходы на обеспечение деятельности (оказание услуг) муниципальных учреждений</t>
  </si>
  <si>
    <t>Обеспечение деятельности и выполнение функций органов местного самоуправления</t>
  </si>
  <si>
    <t>02 0</t>
  </si>
  <si>
    <t>05 1</t>
  </si>
  <si>
    <t>Мероприятия в области энергосбережения</t>
  </si>
  <si>
    <t xml:space="preserve">07 0 </t>
  </si>
  <si>
    <t>07 1</t>
  </si>
  <si>
    <t>Мероприятия по благоустройству</t>
  </si>
  <si>
    <t xml:space="preserve">08 0 </t>
  </si>
  <si>
    <t>Реализация мероприятий в сфере молодежной политики</t>
  </si>
  <si>
    <t>Мероприятия, направленные на развитие муниципальной службы</t>
  </si>
  <si>
    <t>13 0</t>
  </si>
  <si>
    <t>13 1</t>
  </si>
  <si>
    <t>Обеспечение функционирования главы муниципального образования</t>
  </si>
  <si>
    <t>71 1</t>
  </si>
  <si>
    <t>Глава муниципального образования</t>
  </si>
  <si>
    <t>73 0</t>
  </si>
  <si>
    <t>Обеспечение функционирования местных администраций</t>
  </si>
  <si>
    <t>73 1</t>
  </si>
  <si>
    <t>Обеспечение деятельности администрации муниципального образования</t>
  </si>
  <si>
    <t>76 0</t>
  </si>
  <si>
    <t>Реализация государственных функций, связанных с общегосударственным управлением</t>
  </si>
  <si>
    <t>76 1</t>
  </si>
  <si>
    <t>Выполнение других (прочих) обязательств органа местного самоуправления</t>
  </si>
  <si>
    <t>77 0</t>
  </si>
  <si>
    <t>Непрограммная деятельность органов местного самоуправления</t>
  </si>
  <si>
    <t>77 2</t>
  </si>
  <si>
    <t>Непрограммные расходы органов местного самоуправления</t>
  </si>
  <si>
    <t>77 3</t>
  </si>
  <si>
    <t>Организация и проведение выборов и референдумов</t>
  </si>
  <si>
    <t>1441</t>
  </si>
  <si>
    <t>Подготовка и проведение выборов</t>
  </si>
  <si>
    <t>Приложение №7</t>
  </si>
  <si>
    <t>Приложение №9</t>
  </si>
  <si>
    <t>Код бюджетной классификации Российской    Федерации</t>
  </si>
  <si>
    <t>Наименование доходов</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</si>
  <si>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</si>
  <si>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</si>
  <si>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</si>
  <si>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</si>
  <si>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</si>
  <si>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</si>
  <si>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1 08 00000 00 0000 000</t>
  </si>
  <si>
    <t>ГОСУДАРСТВЕННАЯ ПОШЛИНА</t>
  </si>
  <si>
    <t>1 11 00000 00 0000 000</t>
  </si>
  <si>
    <t>1 11 05000 00 0000 120</t>
  </si>
  <si>
    <t>1 14 00000 00 0000 000</t>
  </si>
  <si>
    <t>ДОХОДЫ ОТ ПРОДАЖИ МАТЕРИАЛЬНЫХ И НЕМАТЕРИАЛЬНЫХ АКТИВОВ</t>
  </si>
  <si>
    <t>1 14 06000 00 0000 430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</si>
  <si>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</si>
  <si>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</si>
  <si>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</si>
  <si>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</si>
  <si>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Единый сельскохозяйственный налог</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</si>
  <si>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</si>
  <si>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</si>
  <si>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Прочие доходы от оказания платных услуг (работ)</t>
  </si>
  <si>
    <t>1 01 02020 01 0000 110</t>
  </si>
  <si>
    <t>1 03 00000 00 0000 000</t>
  </si>
  <si>
    <t>1 03 02000 01 0000 110</t>
  </si>
  <si>
    <t>1 05 00000 00 0000 000</t>
  </si>
  <si>
    <t>1 05 03000 01 0000 110</t>
  </si>
  <si>
    <t>1 05 03010 01 0000 110</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</si>
  <si>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</si>
  <si>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</si>
  <si>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1 13 00000 00 0000 000</t>
  </si>
  <si>
    <t>1 13 01990 00 0000 130</t>
  </si>
  <si>
    <t>1 14 06020 00 0000 430</t>
  </si>
  <si>
    <t>1 14 06025 10 0000 430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</si>
  <si>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</si>
  <si>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</si>
  <si>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</si>
  <si>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2 02 04014 10 0000 151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</si>
  <si>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</si>
  <si>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04 1</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</si>
  <si>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</si>
  <si>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Реализация мероприятий по распространению официальной информации</t>
  </si>
  <si>
    <t>Всего  источников финансирования дефицитов бюджетов</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</si>
  <si>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</si>
  <si>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</si>
  <si>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1 14 06010 00 0000 430</t>
  </si>
  <si>
    <t xml:space="preserve"> Доходы     от    продажи    земельных    участков, государственная  собственность  на   которые не  разграничена</t>
  </si>
  <si>
    <t>Жилищное хозяйство</t>
  </si>
  <si>
    <t>Муниципальная программа поселка Поныри Поныровского района Курской области «Обеспечение доступным и комфортным жильем и коммунальными услугами граждан в поселке Поныри Поныровского района Курской области»</t>
  </si>
  <si>
    <t>Подпрограмма «Обеспечение качественными услугами ЖКХ населения поселка Поныри Поныровского района Курской области» муниципальной  программы  поселка Поныри Поныровского района Курской области «Обеспечение доступным и комфортным жильем и коммунальными услугами граждан в поселке Поныри Поныровского района Курской области»</t>
  </si>
  <si>
    <t>Мероприятия по капитальному ремонту муниципального жилищного фонда</t>
  </si>
  <si>
    <t>Коммунальное хозяйство</t>
  </si>
  <si>
    <t xml:space="preserve">Муниципальная программа поселка Поныри Поныровского района Курской области «Повышение эффективности работы с молодежью, развитие физической культуры и спорта в поселке Поныри Поныровского района Курской области» </t>
  </si>
  <si>
    <t>Подпрограмма «Повышение эффективности реализации молодежной политики» муниципальной программы  поселка Поныри Поныровского района Курской области «Повышение эффективности работы с молодежью, развитие физической культуры и спорта в поселке Поныри Поныровского района Курской области»</t>
  </si>
  <si>
    <t>Муниципальная программа поселка Поныри Поныровского района Курской области «Социальная поддержка граждан в поселке Поныри Поныровского района Курской области»</t>
  </si>
  <si>
    <t>Подпрограмма «Развитие мер социальной поддержки отдельных категорий граждан» муниципальной программы поселка Поныри Поныровского района Курской области «Социальная поддержка граждан в поселке Поныри Поныровского района Курской области»</t>
  </si>
  <si>
    <t xml:space="preserve">Подпрограмма «Реализация муниципальной политики в сфере физической культуры и спорта» муниципальной программы  поселка Поныри Поныровского района Курской области «Повышение эффективности работы с молодежью, развитие физической культуры и спорта в поселке Поныри Поныровского района Курской области" </t>
  </si>
  <si>
    <t>Муниципальная программа поселка Поныри Поныровского района Курской области «Энергосбережение и повышение энергетической эффективности в поселке Поныри Поныровского района Курской области»</t>
  </si>
  <si>
    <t>Подпрограмма «Энергосбережение в поселке Поныри Поныровского района Курской области» муниципальной программы поселка Поныри Поныровского района Курской области «Энергосбережение и повышение энергетической эффективности в поселке Поныри Поныровского района Курской области»</t>
  </si>
  <si>
    <t>Муниципальная программа поселка Поныри Поныровского района Курской области «Управление муниципальным имуществом и земельными ресурсами поселка Поныри Поныровского района Курской области»</t>
  </si>
  <si>
    <t>Подпрограмма «Повышение эффективности управления муниципальным имуществом и земельными ресурсами» муниципальной программы поселка Поныри Поныровского района Курской области «Управление муниципальным имуществом и земельными ресурсами поселка Поныри Поныровского района Курской области»</t>
  </si>
  <si>
    <t>Муниципальная программа  поселка Поныри Поныровского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в поселке Поныри Поныровского района Курской области»</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</si>
  <si>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поселка Поныри Поныровского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в поселке Поныри Поныровского района Курской области»</t>
  </si>
  <si>
    <t>Выполнение других обязательств поселка Поныри Поныровского района Курской области</t>
  </si>
  <si>
    <t>Муниципальная программа поселка Поныри Поныровского района Курской области «Развитие муниципальной службы в поселке Поныри Поныровского района Курской области»</t>
  </si>
  <si>
    <t>Подпрограмма «Реализация мероприятий, направленных на развитие муниципальной службы» муниципальной программы поселка Поныри Поныровского района Курской области «Развитие муниципальной службы в поселке Поныри Поныровского района Курской области»</t>
  </si>
  <si>
    <t>Общеэкономические вопросы</t>
  </si>
  <si>
    <t>Муниципальная программа поселка Поныри Поныровского района Курской области «Содействие занятости населения в поселке Поныри Поныровского района Курской области»</t>
  </si>
  <si>
    <t>Подпрограмма «Содействие временной занятости отдельных категорий граждан» муниципальной программы поселка Поныри Поныровского района Курской области «Содействие занятости населения в поселке Поныри Поныровского района Курской области»</t>
  </si>
  <si>
    <t>Развитие рынка труда, повышение эффективности занятости населения</t>
  </si>
  <si>
    <t>17 0</t>
  </si>
  <si>
    <t>17 1</t>
  </si>
  <si>
    <t>Муниципальная программа поселка Поныри Поныровского района Курской области «Развитие транспортной системы и безопасности дорожного движения в поселке Поныри Поныровского района Курской области»</t>
  </si>
  <si>
    <t>Подпрограмма «Развитие сети автомобильных дорог поселка Поныри Поныровского района Курской области» муниципальной программы поселка Поныри Поныровского района Курской области «Развитие транспортной системы и безопасности дорожного движения в поселке Поныри Поныровского района Курской области»</t>
  </si>
  <si>
    <t xml:space="preserve">Капитальный ремонт, ремонт и содержание автомобильных дорог общего пользования местного значения </t>
  </si>
  <si>
    <t>11 1</t>
  </si>
  <si>
    <t>Дорожное хозяйство (дорожные фонды)</t>
  </si>
  <si>
    <t>Подпрограмма «Создание условий для обеспечения доступным и комфортным жильем граждан в поселке Поныри Поныровского района Курской области» муниципальной программы  поселка Поныри Поныровского района Курской области «Обеспечение доступным и комфортным жильем и коммунальными услугами граждан в поселке Поныри Поныровского района Курской области»</t>
  </si>
  <si>
    <t>07 2</t>
  </si>
  <si>
    <t>Другие вопросы в области жилищно-коммунального хозяйства</t>
  </si>
  <si>
    <t>Подпрограмма «Управление муниципальной программой и обеспечение условий реализации» муниципальной программы  поселка Поныри Поныровского района Курской области «Обеспечение доступным и комфортным жильем и коммунальными услугами граждан в поселке Поныри Поныровского района Курской области»</t>
  </si>
  <si>
    <t>07 3</t>
  </si>
  <si>
    <t>Социальное обеспечение населения</t>
  </si>
  <si>
    <t>Администрация поселка Поныри Поныровского района Курской области</t>
  </si>
  <si>
    <t>1 11 05025 13 0000 120</t>
  </si>
  <si>
    <t>1 13 01995 13 0000 130</t>
  </si>
  <si>
    <t>Прочие доходы от оказания платных услуг (работ) получателями средств бюджетов городских поселений</t>
  </si>
  <si>
    <t>Прочие субсидии бюджетам городских поселений</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</si>
  <si>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</si>
  <si>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</si>
  <si>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</si>
  <si>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</si>
  <si>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1 14 06013 13 0000 430</t>
  </si>
  <si>
    <t>1 06 06030 00 0000 110</t>
  </si>
  <si>
    <t xml:space="preserve">Земельный налог с организаций </t>
  </si>
  <si>
    <t>Земельный налог с организаций, обладающих земельным участком, расположенным в границах городских  поселений</t>
  </si>
  <si>
    <t>1 06 06033 13 0000 110</t>
  </si>
  <si>
    <t>1 06 06040 00 0000 110</t>
  </si>
  <si>
    <t>Земельный налог с физических лиц</t>
  </si>
  <si>
    <t>1 06 06043 13 0000 110</t>
  </si>
  <si>
    <t>Земельный налог с физических лиц, обладающих земельным участком, расположенным в границах  городских  поселений</t>
  </si>
  <si>
    <t>1 13 01000 00 0000 130</t>
  </si>
  <si>
    <t>Доходы от оказания платных услуг (работ)</t>
  </si>
  <si>
    <t xml:space="preserve"> 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</si>
  <si>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</si>
  <si>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рублей</t>
  </si>
  <si>
    <t>Распределение бюджетных ассигнований по целевым статьям (муниципальным программам</t>
  </si>
  <si>
    <t xml:space="preserve">71 0 </t>
  </si>
  <si>
    <t>00</t>
  </si>
  <si>
    <t>00000</t>
  </si>
  <si>
    <t>С1402</t>
  </si>
  <si>
    <t xml:space="preserve">09 0 </t>
  </si>
  <si>
    <t xml:space="preserve">09 1 </t>
  </si>
  <si>
    <t>С1437</t>
  </si>
  <si>
    <t>Основное мероприятие "Создание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t>
  </si>
  <si>
    <t>С1404</t>
  </si>
  <si>
    <t>С1439</t>
  </si>
  <si>
    <t>Основное мероприятие "Обеспечение деятельности и организация мероприятий по предупреждению и ликвидации чрезвычайных ситуаций"</t>
  </si>
  <si>
    <t>С1415</t>
  </si>
  <si>
    <t>Обеспечение первичных мер пожарной безопасности в границах населенных пунктов муниципальных образований</t>
  </si>
  <si>
    <t>Основное мероприятие "Реализация мероприятий активной политики занятости населения"</t>
  </si>
  <si>
    <t>С1436</t>
  </si>
  <si>
    <t>Основное мероприятие "Создание благоприятных условий для развития сети автомобильных дорог общего пользования местного значения поселка Поныри Поныровского района Курской области"</t>
  </si>
  <si>
    <t xml:space="preserve">11 0 </t>
  </si>
  <si>
    <t>С1424</t>
  </si>
  <si>
    <t>Основное мероприятие "Проведение государственной (муниципальной) политики в области имущественных и земельных отношений на территории поселка Поныри Поныровского района Курской области"</t>
  </si>
  <si>
    <t>Мероприятия в области земельных отношений</t>
  </si>
  <si>
    <t xml:space="preserve">04 0 </t>
  </si>
  <si>
    <t>С1468</t>
  </si>
  <si>
    <t xml:space="preserve">05 0 </t>
  </si>
  <si>
    <t>С1434</t>
  </si>
  <si>
    <t>Основное мероприятие "Проведение эффективной энергосберегающей политики в поселке Поныри Поныровском районе Курской области"</t>
  </si>
  <si>
    <t xml:space="preserve"> Основное мероприятие "Создание благоприятных условий для обеспечения надежной работы  жилищно-коммунальгого хозяйства в поселке Поныри Поныровском районе Курской области"</t>
  </si>
  <si>
    <t>С1430</t>
  </si>
  <si>
    <t>Основное мероприятие "Создание условий для повышения доступности жилья  для населения Поныровского района Курской области"</t>
  </si>
  <si>
    <t>Основное мероприятие "Создание условий для повышения доступности жилья  для населения поселка Поныри Поныровского района Курской области"</t>
  </si>
  <si>
    <t>С1433</t>
  </si>
  <si>
    <t>Мероприятия по сбору и транспортированию твердых коммунальных отходов</t>
  </si>
  <si>
    <t>С1457</t>
  </si>
  <si>
    <t>С1401</t>
  </si>
  <si>
    <t>Основное мероприятие "Обеспечение деятельности и выполнение функций ДЕЗ ЖКУ п.Поныри"</t>
  </si>
  <si>
    <t>08 1</t>
  </si>
  <si>
    <t>Основное мероприятие "Формирование условий для вовлечения молодежи в социальную практику"</t>
  </si>
  <si>
    <t>С1414</t>
  </si>
  <si>
    <t>02 2</t>
  </si>
  <si>
    <t>Основное мероприятие "Совершенствование организации предоставления социальных выплат  и мер социальной поддержки отдельным категориям граждан"</t>
  </si>
  <si>
    <t>08 2</t>
  </si>
  <si>
    <t>Основное мероприятие "Совершенствование системы физического воспитания для различных групп и категорий населения"</t>
  </si>
  <si>
    <t>С1406</t>
  </si>
  <si>
    <t>Мероприятия, направленные на  развитие социальной и инженерной инфраструктуры муниципальных образований Курской области</t>
  </si>
  <si>
    <t>ВСЕГО ДОХОДОВ</t>
  </si>
  <si>
    <t>1 01 02030 01 0000 110</t>
  </si>
  <si>
    <t>ШТРАФЫ, САНКЦИИ, ВОЗМЕЩЕНИЕ УЩЕРБА</t>
  </si>
  <si>
    <t>1 16 00000 00 0000 000</t>
  </si>
  <si>
    <t>000 01  03  00  00  00  0000  000</t>
  </si>
  <si>
    <t>Бюджетные кредиты от других бюджетов бюджетной  системы Российской Федерации в валюте Российской Федерации</t>
  </si>
  <si>
    <t xml:space="preserve">Изменение остатков средств </t>
  </si>
  <si>
    <t>Приложение №11</t>
  </si>
  <si>
    <t>Муниципальная программа поселка Поныри Поныровского района Курской области «Охрана окружающей среды в поселке Поныри Поныровского района Курской области"</t>
  </si>
  <si>
    <t xml:space="preserve">06 0 </t>
  </si>
  <si>
    <t>Подпрограмма «Экология и чистая вода" муниципальной программы поселка Поныри Поныровского района Курской области "Охрана окружающей среды в поселке Поныри Поныровского района Курской области"</t>
  </si>
  <si>
    <t xml:space="preserve">06 1 </t>
  </si>
  <si>
    <t>Основное мероприятие "Создание благоприятной и стабильной экологической обстановки в поселке Поныри Поныровского района Курской области"</t>
  </si>
  <si>
    <t>Мероприятия, связанные с проведением текущего ремонта обьектов водоснабжения муниципальной собственности</t>
  </si>
  <si>
    <t>06 1</t>
  </si>
  <si>
    <t>С1417</t>
  </si>
  <si>
    <t>Муниципальная программа поселка Поныри Поныровского района Курской области «Охрана окружающей среды в поселке Поныри Поныровского района Курской области</t>
  </si>
  <si>
    <t>Подпрограмма «Экология и чистая вода"муниципальной программы поселка Поныри Поныровского района Курской области "Охрана окружающей среды в поселке Поныри Поныровского района Курской области"</t>
  </si>
  <si>
    <t>Основное мероприятие "Создание благоприятной и страбильной экологической обстановки в поселке Поныри Поныровского района Курской области"</t>
  </si>
  <si>
    <t>Мероприятия , связанные с проведением текущего ремонта обьектов водоснабжения муниципальной собственности</t>
  </si>
  <si>
    <t>Обслуживание государственного и муниципального долга</t>
  </si>
  <si>
    <t>Обслуживание государственного внутреннего и муниципального долга</t>
  </si>
  <si>
    <t xml:space="preserve">Непрограмная деятельность органов местного самоуправления поселка Поныри Поныровского района Курской области
</t>
  </si>
  <si>
    <t>Непрограмные расходы органов местного самоуправления</t>
  </si>
  <si>
    <t>Процентные платежи по муниципальному долгу (кредиту) муниципального образования</t>
  </si>
  <si>
    <t>С1465</t>
  </si>
  <si>
    <t>Обслуживание государственного ( муниципального ) долга</t>
  </si>
  <si>
    <t>700</t>
  </si>
  <si>
    <t>Межбюджетные трансферты</t>
  </si>
  <si>
    <t>Иные межбюджетные трансферты на содержание работника, осуществляющего выполнение переданных полномочий</t>
  </si>
  <si>
    <t>П1490</t>
  </si>
  <si>
    <t>500</t>
  </si>
  <si>
    <t xml:space="preserve">77 0 </t>
  </si>
  <si>
    <t>Обслуживание государственного (муниципального) долга</t>
  </si>
  <si>
    <t>Строительство (реконструкция), капитальный ремонт, ремонт и содержание автомобильных дорог общего пользования местного значения</t>
  </si>
  <si>
    <t>13390</t>
  </si>
  <si>
    <t>400</t>
  </si>
  <si>
    <t>S1500</t>
  </si>
  <si>
    <t>18 0</t>
  </si>
  <si>
    <t>18 1</t>
  </si>
  <si>
    <t xml:space="preserve">18 0 </t>
  </si>
  <si>
    <t>Муниципальная программа поселка Поныри Поныровского района Курской области «Формирование современной городской среды на территории  поселка Поныри Поныровского района Курской области»</t>
  </si>
  <si>
    <t>Подпрограмма «Благоустройство мест общего пользования поселка Поныри Поныровского района Курской области» муниципальной  программы  поселка Поныри Поныровского района Курской области «Формирование современной городской среды на территории поселка Поныри Поныровского района Курской области»</t>
  </si>
  <si>
    <t>Мероприятия по формированию комфортной городской среды в поселке Поныри Поныровском районе Курской области</t>
  </si>
  <si>
    <t>2 02 2000 00 0000 151</t>
  </si>
  <si>
    <t>Субсидии бюджетам бюджетной системы Российской Федерации (межбюджетные субсидии)</t>
  </si>
  <si>
    <t>11500</t>
  </si>
  <si>
    <t>13430</t>
  </si>
  <si>
    <t>С1416</t>
  </si>
  <si>
    <t>13434</t>
  </si>
  <si>
    <t>Государственная поддержка молодых семей в улучшении жилищных условий</t>
  </si>
  <si>
    <t>R0200</t>
  </si>
  <si>
    <t>Государствннная поддержка молодых семей в улучшении жилищных условий</t>
  </si>
  <si>
    <t>R5550</t>
  </si>
  <si>
    <t>Закупка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</si>
  <si>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</si>
  <si>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С1445</t>
  </si>
  <si>
    <t>04 0</t>
  </si>
  <si>
    <t>Мероприятия в области имущественных отношений</t>
  </si>
  <si>
    <t>С1467</t>
  </si>
  <si>
    <t>С 1467</t>
  </si>
  <si>
    <t>2 02 20051 00 0000 151</t>
  </si>
  <si>
    <t>Субсидии бюджетам на реализацию федеральных целевых программ</t>
  </si>
  <si>
    <t>2 02 20051 13 0000 151</t>
  </si>
  <si>
    <t>Субсидии бюджетам городских поселений на реализацию федеральных целевых программ</t>
  </si>
  <si>
    <t>2 02 29999 00 0000 151</t>
  </si>
  <si>
    <t xml:space="preserve">04 1 </t>
  </si>
  <si>
    <t>2 07 00000 00 0000 000</t>
  </si>
  <si>
    <t>2 02 29999 13 0000 151</t>
  </si>
  <si>
    <t>Возврат остатков субсидий, субвенций и иных межбюджетных трансфертов, имеющих целевое назначение, прошлых лет из бюджетов городских поселений</t>
  </si>
  <si>
    <t>Сумма  на 2020 год</t>
  </si>
  <si>
    <t>0</t>
  </si>
  <si>
    <t>Уменьшение прочих остатков денежных средств  бюджетов городских поселений</t>
  </si>
  <si>
    <t>Увеличение прочих остатков денежных средств  бюджетов городских поселений</t>
  </si>
  <si>
    <t xml:space="preserve">Прочие безвозмездные поступления в бюджеты городских поселений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</si>
  <si>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</si>
  <si>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Молодежная политика </t>
  </si>
  <si>
    <t>Молодежная политика</t>
  </si>
  <si>
    <t>L4970</t>
  </si>
  <si>
    <t>Мероприятия на реализацию по обеспечению жильем молодых семей</t>
  </si>
  <si>
    <t>1 16 33000 00 0000 140</t>
  </si>
  <si>
    <t>1 16 33050 13 0000 140</t>
  </si>
  <si>
    <t>С 1468</t>
  </si>
  <si>
    <t>Муниципальная программа поселка Поныри Поныровского района Курской области «Комплексное развитие систем коммунальной инфраструктуры  поселка Поныри Поныровского района Курской области»</t>
  </si>
  <si>
    <t>Подпрограмма "Обеспечение коммунальными услугами потребителей муниципального образования поселока Поныри Поныровского района Курской области" муниципальной программы поселка Поныри Поныровского района Курской области «Комплексное развитие систем коммунальной инфраструктуры  поселка Поныри Поныровского района Курской области»</t>
  </si>
  <si>
    <t>Основное мероприятие "Повышение качества предоставляемых коммунальных услуг в поселке Поныри Поныровском районе Курской области"</t>
  </si>
  <si>
    <t>10 1</t>
  </si>
  <si>
    <t>Подпрограмма «Повышение безопасности дорожного движения в поселке Поныри Поныровского района Курской области» муниципальной программы поселка Поныри Поныровском районе Курской области «Развитие транспортной системы и безопасности дорожного движения в поселке Поныри Поныровского района Курской области»</t>
  </si>
  <si>
    <t>Основное мероприятие "Создание условий для улучшения качества и повышения безопасности дорожного движения в поселке Поныри Поныровского района Курской области"</t>
  </si>
  <si>
    <t>Обеспечение безопасности дорожного движения на автомобильных дорогах местного значения</t>
  </si>
  <si>
    <t>С1459</t>
  </si>
  <si>
    <t>11 3</t>
  </si>
  <si>
    <t>S3390</t>
  </si>
  <si>
    <t>10 0</t>
  </si>
  <si>
    <t xml:space="preserve">10 0 </t>
  </si>
  <si>
    <t xml:space="preserve">10 1 </t>
  </si>
  <si>
    <t>Дотации бюджетам бюджетной системы Российской Федерации</t>
  </si>
  <si>
    <t>2 02 10000 00 0000 150</t>
  </si>
  <si>
    <t>2 02 25555 13 0000 150</t>
  </si>
  <si>
    <t>2 19 60010 13 0000 150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</si>
  <si>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</si>
  <si>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</si>
  <si>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</si>
  <si>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</si>
  <si>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2 07 05030 13 0000 150</t>
  </si>
  <si>
    <t>55550</t>
  </si>
  <si>
    <t>F2</t>
  </si>
  <si>
    <t xml:space="preserve"> Основное мероприятие "Реализация регионального проекта "Формирование комфортной городской среды"</t>
  </si>
  <si>
    <t>Реализация программ формирования современной городской среды</t>
  </si>
  <si>
    <t>Сумма на 2020 год</t>
  </si>
  <si>
    <t>С1427</t>
  </si>
  <si>
    <t xml:space="preserve">Мероприятия по  обеспечению населения экологически чистой питьевой водой </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</si>
  <si>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</si>
  <si>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</si>
  <si>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</si>
  <si>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</si>
  <si>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</si>
  <si>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</si>
  <si>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</si>
  <si>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</si>
  <si>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</si>
  <si>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 2020 год</t>
  </si>
  <si>
    <t xml:space="preserve"> 01  00  00  00  00  0000  000</t>
  </si>
  <si>
    <t xml:space="preserve"> 01  05  00  00  00  0000  000</t>
  </si>
  <si>
    <t xml:space="preserve"> 01  05  00  00  00  0000  500</t>
  </si>
  <si>
    <t xml:space="preserve"> 01  05  02  00  00  0000  500</t>
  </si>
  <si>
    <t>01  05  02  01  00  0000  510</t>
  </si>
  <si>
    <t xml:space="preserve"> 01  05  02  01  13  0000  510</t>
  </si>
  <si>
    <t xml:space="preserve"> 01  05  00  00  00  0000  600</t>
  </si>
  <si>
    <t xml:space="preserve"> 01  05  02  00  00  0000  600</t>
  </si>
  <si>
    <t xml:space="preserve"> 01  05  02  01  00  0000  610</t>
  </si>
  <si>
    <t xml:space="preserve"> 01  05  02  01  13  0000  610</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</si>
  <si>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</si>
  <si>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ОКАЗАНИЯ ПЛАТНЫХ УСЛУГ  И КОМПЕНСАЦИИ ЗАТРАТ ГОСУДАРСТВА</t>
  </si>
  <si>
    <t>Основное мероприятие "Создание благоприятных условий для обеспечения надежной работы  жилищно-коммунальгого хозяйства в поселке Поныри Поныровском районе Курской области"</t>
  </si>
  <si>
    <t>поселка Поныри Поныровского района Курской области на 2020 год</t>
  </si>
  <si>
    <t>в 2020 году</t>
  </si>
  <si>
    <t>Прогнозируемое поступление доходов в бюджет поселка Поныри Поныровского района Курской области</t>
  </si>
  <si>
    <t>Распределение бюджетных ассигнований по разделам, подразделам, целевым статьям (муниципальным программам поселка Поныри Поныровского района Курской области и непрограммным направлениям деятельности), группам видов расходов классификации расходов  бюджета поселка Поныри Поныровского района Курской области на 2020 год</t>
  </si>
  <si>
    <t>Ведомственная структура расходов  бюджета поселка Поныри Поныровского района Курской области на 2020 год</t>
  </si>
  <si>
    <t xml:space="preserve">поселка Поныри Поныровского района Курской области и непрограммным направлениям деятельности), </t>
  </si>
  <si>
    <t xml:space="preserve">группам видов расходов классификации расходов бюджета поселка Поныри Поныровского района Курской области </t>
  </si>
  <si>
    <t xml:space="preserve">"О бюджете поселка Поныри на 2020 год  </t>
  </si>
  <si>
    <t xml:space="preserve">  и на плановый период 2021 и 2022 годов"</t>
  </si>
  <si>
    <t>от 12.12.2019г. № 132</t>
  </si>
  <si>
    <t>Субсидии бюджетам городских поселений на реализацию программ формирования современной городской среды</t>
  </si>
  <si>
    <t xml:space="preserve">                                                                                                                                          Приложение № 5</t>
  </si>
  <si>
    <t>1 06 01030 13 0000 110</t>
  </si>
  <si>
    <t>2 02 20000 00 0000 150</t>
  </si>
  <si>
    <t>2 02 25555 00 0000 150</t>
  </si>
  <si>
    <t>Субсидии бюджетам на реализацию программ формирования современной городской среды</t>
  </si>
  <si>
    <t>2 19 00000 00 0000 000</t>
  </si>
  <si>
    <t>ВОЗВРАТ ОСТАТКОВ СУБСИДИЙ, СУБВЕНЦИЙ И ИНЫХ МЕЖБЮДЖЕТНЫХ ТРАНСФЕРТОВ, ИМЕЮЩИХ ЦЕЛЕВОЕ НАЗНАЧЕНИЕ, ПРОШЛЫХ ЛЕТ</t>
  </si>
  <si>
    <t>2 19 00000 13 0000 150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</si>
  <si>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</si>
  <si>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-249635</t>
  </si>
  <si>
    <t>и на плановый период 2021 и 2022 годов"</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</si>
  <si>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</si>
  <si>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</si>
  <si>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контрольно-счетных органов муниципального образования</t>
  </si>
  <si>
    <t>74 0</t>
  </si>
  <si>
    <t>Аппарат контрольно-счетного органа муниципального образования</t>
  </si>
  <si>
    <t>74 3</t>
  </si>
  <si>
    <t>Иные межбюджетные трансферты на осуществление переданных полномочий  в сфере внешнего муниципального финансового контроля</t>
  </si>
  <si>
    <t>П1484</t>
  </si>
  <si>
    <t>"О бюджете поселка Поныри на 2020 год</t>
  </si>
  <si>
    <t>2 02 15002 00 0000 150</t>
  </si>
  <si>
    <t>Дотации бюджетам на поддержку мер по обеспечению сбалансированности бюджетов</t>
  </si>
  <si>
    <t>2 02 15002 13 0000 150</t>
  </si>
  <si>
    <t>Дотации бюджетам городских поселений на поддержку мер по обеспечению сбалансированности бюджетов</t>
  </si>
  <si>
    <t>2 02 16001 00 0000 150</t>
  </si>
  <si>
    <t xml:space="preserve"> 
Дотации на выравнивание бюджетной обеспеченности из бюджетов муниципальных районов, городских округов с внутригородским делением</t>
  </si>
  <si>
    <t>2 02 16001 13 0000 150</t>
  </si>
  <si>
    <t xml:space="preserve"> 
Дотации бюджетам городских поселений на выравнивание бюджетной обеспеченности из бюджетов муниципальных районов</t>
  </si>
  <si>
    <t>Мероприятия в области  имущественных отношений</t>
  </si>
  <si>
    <t xml:space="preserve">  от 12.12.2019г №132 </t>
  </si>
  <si>
    <t>(в редакции решения от 16.09.2020г. №160)</t>
  </si>
  <si>
    <t>Муниципальная программа поселка Поныри Поныровского района Курской области «Развитие и поддержка малого и среднего предпринимательства в поселке Поныри на 2018-2020 годы»</t>
  </si>
  <si>
    <t xml:space="preserve">15 0 </t>
  </si>
  <si>
    <t>Подпрограмма «Содействие развитию малого и среднего предпринимательства» муниципальной программы поселка Поныри Поныровского района Курской области «Развитие и поддержка малого и среднего предпринимательства в поселке Поныри на 2018-2020 годы»</t>
  </si>
  <si>
    <t>15 2</t>
  </si>
  <si>
    <t>Основное мероприятие "Нормативное правовое, информационное и организационное обеспечение развития малого и среднего предпринимательства"</t>
  </si>
  <si>
    <t>Обеспечение условий для развития малого и среднего предпринимательства на территории муниципального образования</t>
  </si>
  <si>
    <t>С1405</t>
  </si>
  <si>
    <t xml:space="preserve">15 2 </t>
  </si>
  <si>
    <t xml:space="preserve"> (в редакции решения от 16.09.2020г. №160)</t>
  </si>
  <si>
    <t>Прочие безвозмездные поступления в бюджеты городских поселений</t>
  </si>
  <si>
    <t>2 07 05000 13 0000 150</t>
  </si>
  <si>
    <t>26990</t>
  </si>
  <si>
    <t>С2002</t>
  </si>
  <si>
    <t>Обеспечение мероприятий, связанных, с профилактикой и устранением последствий распространения коронавирусной инфекции</t>
  </si>
  <si>
    <t>к  проекту решения Собрания Депутатов поселка Поныри</t>
  </si>
  <si>
    <t>к решению Собрания депутатов поселка Поныри</t>
  </si>
  <si>
    <t>к  решению Собрания Депутатов поселка Поныри</t>
  </si>
  <si>
    <t>к решению Собрания Депутатов поселка Поныри</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</si>
</sst>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 #,##0_-;_-* &quot;-&quot;_-;_-@_-"/>
    <numFmt numFmtId="165" formatCode="_-* #,##0.00_-;\-* #,##0.00_-;_-* &quot;-&quot;??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0&quot;р.&quot;"/>
    <numFmt numFmtId="182" formatCode="[$-FC19]d\ mmmm\ yyyy\ &quot;г.&quot;"/>
  </numFmts>
  <fonts count="53">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name val="Arial Cyr"/>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0"/>
      <name val="Helv"/>
      <family val="0"/>
    </font>
    <font>
      <sz val="11"/>
      <color indexed="10"/>
      <name val="Calibri"/>
      <family val="2"/>
    </font>
    <font>
      <sz val="11"/>
      <color indexed="17"/>
      <name val="Calibri"/>
      <family val="2"/>
    </font>
    <font>
      <sz val="8"/>
      <name val="Calibri"/>
      <family val="2"/>
    </font>
    <font>
      <sz val="14"/>
      <color indexed="8"/>
      <name val="Times New Roman"/>
      <family val="1"/>
    </font>
    <font>
      <b/>
      <sz val="14"/>
      <color indexed="8"/>
      <name val="Times New Roman"/>
      <family val="1"/>
    </font>
    <font>
      <sz val="14"/>
      <name val="Times New Roman"/>
      <family val="1"/>
    </font>
    <font>
      <sz val="11"/>
      <name val="Times New Roman"/>
      <family val="1"/>
    </font>
    <font>
      <b/>
      <sz val="14"/>
      <name val="Times New Roman"/>
      <family val="1"/>
    </font>
    <font>
      <b/>
      <sz val="12"/>
      <color indexed="8"/>
      <name val="Times New Roman"/>
      <family val="1"/>
    </font>
    <font>
      <sz val="14"/>
      <name val="Helv"/>
      <family val="0"/>
    </font>
    <font>
      <b/>
      <sz val="14"/>
      <color indexed="8"/>
      <name val="Calibri"/>
      <family val="2"/>
    </font>
    <font>
      <sz val="14"/>
      <color indexed="8"/>
      <name val="Calibri"/>
      <family val="2"/>
    </font>
    <font>
      <sz val="12"/>
      <name val="Times New Roman"/>
      <family val="1"/>
    </font>
    <font>
      <sz val="10"/>
      <name val="Arial"/>
      <family val="2"/>
    </font>
    <font>
      <sz val="13"/>
      <name val="Times New Roman"/>
      <family val="1"/>
    </font>
    <font>
      <sz val="14"/>
      <name val="Arial Cyr"/>
      <family val="2"/>
    </font>
    <font>
      <sz val="10"/>
      <name val="Arial Cyr"/>
      <family val="0"/>
    </font>
    <font>
      <sz val="8"/>
      <name val="Arial Cyr"/>
      <family val="0"/>
    </font>
    <font>
      <sz val="12"/>
      <color indexed="8"/>
      <name val="Times New Roman"/>
      <family val="1"/>
    </font>
    <font>
      <sz val="11"/>
      <color indexed="8"/>
      <name val="Times New Roman"/>
      <family val="1"/>
    </font>
    <font>
      <b/>
      <sz val="13"/>
      <color indexed="8"/>
      <name val="Times New Roman"/>
      <family val="1"/>
    </font>
    <font>
      <sz val="13"/>
      <color indexed="8"/>
      <name val="Calibri"/>
      <family val="2"/>
    </font>
    <font>
      <sz val="13"/>
      <color indexed="8"/>
      <name val="Times New Roman"/>
      <family val="1"/>
    </font>
    <font>
      <sz val="10"/>
      <color indexed="8"/>
      <name val="Calibri"/>
      <family val="2"/>
    </font>
    <font>
      <sz val="10"/>
      <name val="Times New Roman"/>
      <family val="1"/>
    </font>
    <font>
      <b/>
      <sz val="12"/>
      <name val="Times New Roman"/>
      <family val="1"/>
    </font>
    <font>
      <sz val="12"/>
      <color indexed="8"/>
      <name val="Calibri"/>
      <family val="2"/>
    </font>
    <font>
      <sz val="12"/>
      <color indexed="11"/>
      <name val="Times New Roman"/>
      <family val="1"/>
    </font>
    <font>
      <sz val="11"/>
      <color theme="1"/>
      <name val="Calibri"/>
      <family val="2"/>
    </font>
    <font>
      <sz val="14"/>
      <color theme="1"/>
      <name val="Calibri"/>
      <family val="2"/>
    </font>
    <font>
      <sz val="12"/>
      <color theme="1"/>
      <name val="Times New Roman"/>
      <family val="1"/>
    </font>
    <font>
      <b/>
      <sz val="12"/>
      <color theme="1"/>
      <name val="Times New Roman"/>
      <family val="1"/>
    </font>
    <font>
      <sz val="12"/>
      <color theme="6" tint="0.5999900102615356"/>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41"/>
        <bgColor indexed="64"/>
      </patternFill>
    </fill>
    <fill>
      <patternFill patternType="solid">
        <fgColor rgb="FFCCFFCC"/>
        <bgColor indexed="64"/>
      </patternFill>
    </fill>
    <fill>
      <patternFill patternType="solid">
        <fgColor indexed="13"/>
        <bgColor indexed="64"/>
      </patternFill>
    </fill>
    <fill>
      <patternFill patternType="solid">
        <fgColor indexed="44"/>
        <bgColor indexed="64"/>
      </patternFill>
    </fill>
    <fill>
      <patternFill patternType="solid">
        <fgColor theme="0"/>
        <bgColor indexed="64"/>
      </patternFill>
    </fill>
    <fill>
      <patternFill patternType="solid">
        <fgColor theme="9" tint="0.7999799847602844"/>
        <bgColor indexed="64"/>
      </patternFill>
    </fill>
    <fill>
      <patternFill patternType="solid">
        <fgColor rgb="FF92D050"/>
        <bgColor indexed="64"/>
      </patternFill>
    </fill>
    <fill>
      <patternFill patternType="solid">
        <fgColor rgb="FFFFFF0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2" tint="-0.09996999800205231"/>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color indexed="63"/>
      </top>
      <bottom style="thin"/>
    </border>
    <border>
      <left>
        <color indexed="63"/>
      </left>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color indexed="8"/>
      </right>
      <top>
        <color indexed="63"/>
      </top>
      <bottom>
        <color indexed="63"/>
      </bottom>
    </border>
    <border>
      <left style="thin"/>
      <right style="thin"/>
      <top style="thin">
        <color indexed="8"/>
      </top>
      <bottom style="thin"/>
    </border>
    <border>
      <left>
        <color indexed="63"/>
      </left>
      <right>
        <color indexed="63"/>
      </right>
      <top style="thin"/>
      <bottom style="thin"/>
    </border>
    <border>
      <left/>
      <right/>
      <top style="thin"/>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color indexed="8"/>
      </top>
      <bottom style="thin">
        <color indexed="8"/>
      </bottom>
    </border>
    <border>
      <left>
        <color indexed="63"/>
      </left>
      <right style="thin"/>
      <top style="thin">
        <color indexed="8"/>
      </top>
      <bottom style="thin"/>
    </border>
    <border>
      <left style="thin"/>
      <right style="thin"/>
      <top>
        <color indexed="63"/>
      </top>
      <bottom style="thin"/>
    </border>
    <border>
      <left style="thin">
        <color indexed="8"/>
      </left>
      <right style="thin">
        <color indexed="8"/>
      </right>
      <top>
        <color indexed="63"/>
      </top>
      <bottom>
        <color indexed="63"/>
      </bottom>
    </border>
    <border>
      <left style="thin"/>
      <right style="thin"/>
      <top/>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bottom style="thin"/>
    </border>
    <border>
      <left>
        <color indexed="63"/>
      </left>
      <right style="thin">
        <color indexed="8"/>
      </right>
      <top style="thin"/>
      <bottom style="thin"/>
    </border>
    <border>
      <left style="thin">
        <color indexed="8"/>
      </left>
      <right>
        <color indexed="63"/>
      </right>
      <top style="thin"/>
      <bottom style="thin"/>
    </border>
    <border>
      <left style="thin">
        <color rgb="FF000000"/>
      </left>
      <right style="thin">
        <color rgb="FF000000"/>
      </right>
      <top style="thin">
        <color rgb="FF000000"/>
      </top>
      <bottom style="thin">
        <color rgb="FF000000"/>
      </bottom>
    </border>
    <border>
      <left style="thin">
        <color indexed="8"/>
      </left>
      <right style="thin"/>
      <top style="thin"/>
      <bottom style="thin"/>
    </border>
    <border>
      <left style="thin">
        <color indexed="8"/>
      </left>
      <right style="thin">
        <color indexed="8"/>
      </right>
      <top style="thin">
        <color indexed="8"/>
      </top>
      <bottom style="thin"/>
    </border>
    <border>
      <left style="thin"/>
      <right style="thin"/>
      <top style="thin"/>
      <bottom style="thin">
        <color indexed="8"/>
      </bottom>
    </border>
    <border>
      <left style="thin"/>
      <right style="thin">
        <color indexed="8"/>
      </right>
      <top style="thin"/>
      <bottom style="thin">
        <color indexed="8"/>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47" fillId="0" borderId="0">
      <alignment/>
      <protection/>
    </xf>
    <xf numFmtId="0" fontId="0" fillId="0" borderId="0">
      <alignment/>
      <protection/>
    </xf>
    <xf numFmtId="0" fontId="36" fillId="0" borderId="0">
      <alignment/>
      <protection/>
    </xf>
    <xf numFmtId="0" fontId="36" fillId="0" borderId="0">
      <alignment/>
      <protection/>
    </xf>
    <xf numFmtId="0" fontId="32" fillId="0" borderId="0">
      <alignment/>
      <protection/>
    </xf>
    <xf numFmtId="0" fontId="32"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lignment/>
      <protection/>
    </xf>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716">
    <xf numFmtId="0" fontId="0" fillId="0" borderId="0" xfId="0" applyAlignment="1">
      <alignment/>
    </xf>
    <xf numFmtId="49" fontId="22" fillId="0" borderId="0" xfId="0" applyNumberFormat="1" applyFont="1" applyAlignment="1">
      <alignment horizontal="right" vertical="center"/>
    </xf>
    <xf numFmtId="49" fontId="22" fillId="0" borderId="0" xfId="0" applyNumberFormat="1" applyFont="1" applyAlignment="1">
      <alignment vertical="center"/>
    </xf>
    <xf numFmtId="2" fontId="22" fillId="0" borderId="0" xfId="0" applyNumberFormat="1" applyFont="1" applyAlignment="1">
      <alignment vertical="center" wrapText="1"/>
    </xf>
    <xf numFmtId="49" fontId="23" fillId="0" borderId="10" xfId="0" applyNumberFormat="1" applyFont="1" applyFill="1" applyBorder="1" applyAlignment="1">
      <alignment horizontal="center" vertical="center" wrapText="1"/>
    </xf>
    <xf numFmtId="49" fontId="22" fillId="0" borderId="0" xfId="0" applyNumberFormat="1" applyFont="1" applyAlignment="1">
      <alignment horizontal="center"/>
    </xf>
    <xf numFmtId="0" fontId="0" fillId="0" borderId="0" xfId="0" applyAlignment="1">
      <alignment wrapText="1"/>
    </xf>
    <xf numFmtId="0" fontId="30" fillId="0" borderId="0" xfId="0" applyFont="1" applyAlignment="1">
      <alignment vertical="center" wrapText="1"/>
    </xf>
    <xf numFmtId="0" fontId="24" fillId="0" borderId="0" xfId="79" applyFont="1" applyAlignment="1">
      <alignment vertical="center" wrapText="1"/>
      <protection/>
    </xf>
    <xf numFmtId="0" fontId="28" fillId="0" borderId="0" xfId="79" applyFont="1" applyAlignment="1">
      <alignment vertical="center" wrapText="1"/>
      <protection/>
    </xf>
    <xf numFmtId="0" fontId="22" fillId="0" borderId="0" xfId="0" applyFont="1" applyAlignment="1">
      <alignment vertical="center" wrapText="1"/>
    </xf>
    <xf numFmtId="0" fontId="28" fillId="0" borderId="0" xfId="0" applyFont="1" applyAlignment="1">
      <alignment vertical="center" wrapText="1"/>
    </xf>
    <xf numFmtId="175" fontId="22" fillId="0" borderId="0" xfId="0" applyNumberFormat="1" applyFont="1" applyAlignment="1">
      <alignment vertical="center" wrapText="1"/>
    </xf>
    <xf numFmtId="0" fontId="26" fillId="24" borderId="0" xfId="71" applyFont="1" applyFill="1" applyAlignment="1">
      <alignment vertical="center" wrapText="1"/>
      <protection/>
    </xf>
    <xf numFmtId="0" fontId="28" fillId="24" borderId="0" xfId="79" applyFont="1" applyFill="1" applyAlignment="1">
      <alignment vertical="center" wrapText="1"/>
      <protection/>
    </xf>
    <xf numFmtId="0" fontId="23" fillId="0" borderId="0" xfId="0" applyFont="1" applyAlignment="1">
      <alignment vertical="center" wrapText="1"/>
    </xf>
    <xf numFmtId="0" fontId="29" fillId="0" borderId="0" xfId="0" applyFont="1" applyAlignment="1">
      <alignment vertical="center" wrapText="1"/>
    </xf>
    <xf numFmtId="49" fontId="22" fillId="0" borderId="0" xfId="0" applyNumberFormat="1" applyFont="1" applyAlignment="1">
      <alignment horizontal="center" vertical="center" wrapText="1"/>
    </xf>
    <xf numFmtId="49" fontId="22" fillId="0" borderId="0" xfId="0" applyNumberFormat="1" applyFont="1" applyAlignment="1">
      <alignment horizontal="right" vertical="center" wrapText="1"/>
    </xf>
    <xf numFmtId="49" fontId="22" fillId="0" borderId="0" xfId="0" applyNumberFormat="1" applyFont="1" applyAlignment="1">
      <alignment vertical="center" wrapText="1"/>
    </xf>
    <xf numFmtId="0" fontId="22" fillId="0" borderId="0" xfId="0" applyFont="1" applyAlignment="1">
      <alignment vertical="center"/>
    </xf>
    <xf numFmtId="0" fontId="25" fillId="0" borderId="0" xfId="0" applyFont="1" applyFill="1" applyAlignment="1">
      <alignment/>
    </xf>
    <xf numFmtId="0" fontId="33" fillId="0" borderId="0" xfId="69" applyFont="1" applyFill="1" applyAlignment="1">
      <alignment vertical="top"/>
      <protection/>
    </xf>
    <xf numFmtId="49" fontId="31" fillId="0" borderId="0" xfId="0" applyNumberFormat="1" applyFont="1" applyFill="1" applyBorder="1" applyAlignment="1">
      <alignment vertical="center" wrapText="1"/>
    </xf>
    <xf numFmtId="0" fontId="31" fillId="0" borderId="0" xfId="0" applyFont="1" applyBorder="1" applyAlignment="1">
      <alignment vertical="center" wrapText="1"/>
    </xf>
    <xf numFmtId="0" fontId="37" fillId="0" borderId="11" xfId="0" applyFont="1" applyFill="1" applyBorder="1" applyAlignment="1">
      <alignment horizontal="justify" vertical="top" wrapText="1"/>
    </xf>
    <xf numFmtId="0" fontId="37" fillId="0" borderId="11" xfId="0" applyFont="1" applyBorder="1" applyAlignment="1">
      <alignment horizontal="justify" vertical="top" wrapText="1"/>
    </xf>
    <xf numFmtId="0" fontId="0" fillId="25" borderId="0" xfId="66" applyFill="1">
      <alignment/>
      <protection/>
    </xf>
    <xf numFmtId="0" fontId="0" fillId="0" borderId="0" xfId="66">
      <alignment/>
      <protection/>
    </xf>
    <xf numFmtId="175" fontId="37" fillId="0" borderId="0" xfId="66" applyNumberFormat="1" applyFont="1">
      <alignment/>
      <protection/>
    </xf>
    <xf numFmtId="0" fontId="38" fillId="0" borderId="0" xfId="66" applyFont="1">
      <alignment/>
      <protection/>
    </xf>
    <xf numFmtId="0" fontId="40" fillId="0" borderId="0" xfId="66" applyFont="1">
      <alignment/>
      <protection/>
    </xf>
    <xf numFmtId="0" fontId="41" fillId="0" borderId="0" xfId="66" applyFont="1">
      <alignment/>
      <protection/>
    </xf>
    <xf numFmtId="0" fontId="42" fillId="0" borderId="0" xfId="66" applyFont="1" applyAlignment="1">
      <alignment vertical="center"/>
      <protection/>
    </xf>
    <xf numFmtId="0" fontId="37" fillId="0" borderId="0" xfId="66" applyFont="1" applyAlignment="1">
      <alignment vertical="center" wrapText="1"/>
      <protection/>
    </xf>
    <xf numFmtId="0" fontId="22" fillId="0" borderId="0" xfId="66" applyFont="1" applyAlignment="1">
      <alignment horizontal="center"/>
      <protection/>
    </xf>
    <xf numFmtId="0" fontId="24" fillId="0" borderId="0" xfId="66" applyFont="1">
      <alignment/>
      <protection/>
    </xf>
    <xf numFmtId="175" fontId="22" fillId="0" borderId="0" xfId="66" applyNumberFormat="1" applyFont="1">
      <alignment/>
      <protection/>
    </xf>
    <xf numFmtId="0" fontId="0" fillId="0" borderId="0" xfId="66" applyAlignment="1">
      <alignment vertical="center"/>
      <protection/>
    </xf>
    <xf numFmtId="0" fontId="9" fillId="0" borderId="0" xfId="66" applyFont="1" applyAlignment="1">
      <alignment vertical="center"/>
      <protection/>
    </xf>
    <xf numFmtId="0" fontId="28" fillId="25" borderId="0" xfId="79" applyFont="1" applyFill="1" applyAlignment="1">
      <alignment vertical="center"/>
      <protection/>
    </xf>
    <xf numFmtId="0" fontId="28" fillId="25" borderId="0" xfId="79" applyFont="1" applyFill="1" applyAlignment="1">
      <alignment vertical="center" wrapText="1"/>
      <protection/>
    </xf>
    <xf numFmtId="0" fontId="27" fillId="26" borderId="11" xfId="0" applyFont="1" applyFill="1" applyBorder="1" applyAlignment="1">
      <alignment horizontal="justify" vertical="top" wrapText="1"/>
    </xf>
    <xf numFmtId="2" fontId="37" fillId="27" borderId="12" xfId="79" applyNumberFormat="1" applyFont="1" applyFill="1" applyBorder="1" applyAlignment="1">
      <alignment horizontal="justify" vertical="top" wrapText="1"/>
      <protection/>
    </xf>
    <xf numFmtId="0" fontId="37" fillId="0" borderId="12" xfId="0" applyFont="1" applyFill="1" applyBorder="1" applyAlignment="1">
      <alignment horizontal="justify" vertical="top" wrapText="1"/>
    </xf>
    <xf numFmtId="0" fontId="37" fillId="27" borderId="11" xfId="0" applyFont="1" applyFill="1" applyBorder="1" applyAlignment="1">
      <alignment horizontal="justify" vertical="top" wrapText="1"/>
    </xf>
    <xf numFmtId="0" fontId="37" fillId="0" borderId="13" xfId="0" applyFont="1" applyFill="1" applyBorder="1" applyAlignment="1">
      <alignment horizontal="justify" vertical="top" wrapText="1"/>
    </xf>
    <xf numFmtId="0" fontId="37" fillId="28" borderId="11" xfId="0" applyFont="1" applyFill="1" applyBorder="1" applyAlignment="1">
      <alignment horizontal="justify" vertical="top" wrapText="1"/>
    </xf>
    <xf numFmtId="0" fontId="37" fillId="0" borderId="14" xfId="0" applyFont="1" applyFill="1" applyBorder="1" applyAlignment="1">
      <alignment horizontal="justify" vertical="top" wrapText="1"/>
    </xf>
    <xf numFmtId="0" fontId="31" fillId="4" borderId="11" xfId="0" applyFont="1" applyFill="1" applyBorder="1" applyAlignment="1">
      <alignment horizontal="justify" vertical="top" wrapText="1"/>
    </xf>
    <xf numFmtId="0" fontId="27" fillId="29" borderId="11" xfId="0" applyFont="1" applyFill="1" applyBorder="1" applyAlignment="1">
      <alignment horizontal="justify" vertical="top" wrapText="1"/>
    </xf>
    <xf numFmtId="0" fontId="44" fillId="30" borderId="14" xfId="0" applyFont="1" applyFill="1" applyBorder="1" applyAlignment="1">
      <alignment horizontal="justify" vertical="top" wrapText="1"/>
    </xf>
    <xf numFmtId="0" fontId="37" fillId="0" borderId="15" xfId="0" applyFont="1" applyFill="1" applyBorder="1" applyAlignment="1">
      <alignment horizontal="justify" vertical="top" wrapText="1"/>
    </xf>
    <xf numFmtId="0" fontId="27" fillId="8" borderId="12" xfId="0" applyFont="1" applyFill="1" applyBorder="1" applyAlignment="1">
      <alignment horizontal="justify" vertical="top" wrapText="1"/>
    </xf>
    <xf numFmtId="0" fontId="37" fillId="27" borderId="12" xfId="0" applyFont="1" applyFill="1" applyBorder="1" applyAlignment="1">
      <alignment horizontal="justify" vertical="top" wrapText="1"/>
    </xf>
    <xf numFmtId="0" fontId="27" fillId="10" borderId="11" xfId="0" applyFont="1" applyFill="1" applyBorder="1" applyAlignment="1">
      <alignment horizontal="justify" vertical="top" wrapText="1"/>
    </xf>
    <xf numFmtId="49" fontId="31" fillId="27" borderId="11" xfId="79" applyNumberFormat="1" applyFont="1" applyFill="1" applyBorder="1" applyAlignment="1">
      <alignment horizontal="center" vertical="center" wrapText="1"/>
      <protection/>
    </xf>
    <xf numFmtId="49" fontId="31" fillId="27" borderId="12" xfId="79" applyNumberFormat="1" applyFont="1" applyFill="1" applyBorder="1" applyAlignment="1">
      <alignment horizontal="center" vertical="center" wrapText="1"/>
      <protection/>
    </xf>
    <xf numFmtId="49" fontId="37" fillId="27" borderId="16" xfId="0" applyNumberFormat="1" applyFont="1" applyFill="1" applyBorder="1" applyAlignment="1">
      <alignment vertical="center" wrapText="1"/>
    </xf>
    <xf numFmtId="49" fontId="31" fillId="27" borderId="17" xfId="79" applyNumberFormat="1" applyFont="1" applyFill="1" applyBorder="1" applyAlignment="1">
      <alignment horizontal="center" vertical="center" wrapText="1"/>
      <protection/>
    </xf>
    <xf numFmtId="49" fontId="31" fillId="4" borderId="11" xfId="79" applyNumberFormat="1" applyFont="1" applyFill="1" applyBorder="1" applyAlignment="1">
      <alignment horizontal="center" vertical="center" wrapText="1"/>
      <protection/>
    </xf>
    <xf numFmtId="49" fontId="31" fillId="4" borderId="12" xfId="79" applyNumberFormat="1" applyFont="1" applyFill="1" applyBorder="1" applyAlignment="1">
      <alignment horizontal="center" vertical="center" wrapText="1"/>
      <protection/>
    </xf>
    <xf numFmtId="49" fontId="37" fillId="4" borderId="16" xfId="0" applyNumberFormat="1" applyFont="1" applyFill="1" applyBorder="1" applyAlignment="1">
      <alignment vertical="center" wrapText="1"/>
    </xf>
    <xf numFmtId="49" fontId="31" fillId="4" borderId="17" xfId="79" applyNumberFormat="1" applyFont="1" applyFill="1" applyBorder="1" applyAlignment="1">
      <alignment horizontal="center" vertical="center" wrapText="1"/>
      <protection/>
    </xf>
    <xf numFmtId="0" fontId="37" fillId="0" borderId="11" xfId="0"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49" fontId="37" fillId="0" borderId="12" xfId="0" applyNumberFormat="1" applyFont="1" applyFill="1" applyBorder="1" applyAlignment="1">
      <alignment horizontal="center" vertical="center" wrapText="1"/>
    </xf>
    <xf numFmtId="49" fontId="37" fillId="24" borderId="16" xfId="0" applyNumberFormat="1" applyFont="1" applyFill="1" applyBorder="1" applyAlignment="1">
      <alignment vertical="center" wrapText="1"/>
    </xf>
    <xf numFmtId="49" fontId="31" fillId="0" borderId="17" xfId="79" applyNumberFormat="1" applyFont="1" applyFill="1" applyBorder="1" applyAlignment="1">
      <alignment horizontal="center" vertical="center" wrapText="1"/>
      <protection/>
    </xf>
    <xf numFmtId="49" fontId="27" fillId="8" borderId="16" xfId="0" applyNumberFormat="1" applyFont="1" applyFill="1" applyBorder="1" applyAlignment="1">
      <alignment vertical="center" wrapText="1"/>
    </xf>
    <xf numFmtId="2" fontId="37" fillId="27" borderId="11" xfId="79" applyNumberFormat="1" applyFont="1" applyFill="1" applyBorder="1" applyAlignment="1">
      <alignment horizontal="center" vertical="center" wrapText="1"/>
      <protection/>
    </xf>
    <xf numFmtId="0" fontId="27" fillId="26" borderId="17" xfId="0" applyFont="1" applyFill="1" applyBorder="1" applyAlignment="1">
      <alignment horizontal="center" vertical="center" wrapText="1"/>
    </xf>
    <xf numFmtId="0" fontId="37" fillId="27" borderId="11" xfId="0" applyFont="1" applyFill="1" applyBorder="1" applyAlignment="1">
      <alignment horizontal="center" vertical="center" wrapText="1"/>
    </xf>
    <xf numFmtId="49" fontId="37" fillId="0" borderId="18" xfId="0" applyNumberFormat="1" applyFont="1" applyFill="1" applyBorder="1" applyAlignment="1">
      <alignment horizontal="center" vertical="center" wrapText="1"/>
    </xf>
    <xf numFmtId="0" fontId="37" fillId="0" borderId="19" xfId="0" applyFont="1" applyFill="1" applyBorder="1" applyAlignment="1">
      <alignment horizontal="center" vertical="center" wrapText="1"/>
    </xf>
    <xf numFmtId="49" fontId="37" fillId="0" borderId="19" xfId="0" applyNumberFormat="1" applyFont="1" applyFill="1" applyBorder="1" applyAlignment="1">
      <alignment horizontal="center" vertical="center" wrapText="1"/>
    </xf>
    <xf numFmtId="0" fontId="37" fillId="28" borderId="11" xfId="0" applyFont="1" applyFill="1" applyBorder="1" applyAlignment="1">
      <alignment horizontal="center" vertical="center" wrapText="1"/>
    </xf>
    <xf numFmtId="49" fontId="37" fillId="4" borderId="11" xfId="0" applyNumberFormat="1" applyFont="1" applyFill="1" applyBorder="1" applyAlignment="1">
      <alignment horizontal="center" vertical="center" wrapText="1"/>
    </xf>
    <xf numFmtId="49" fontId="37" fillId="0" borderId="11" xfId="0" applyNumberFormat="1" applyFont="1" applyBorder="1" applyAlignment="1">
      <alignment horizontal="center" vertical="center" wrapText="1"/>
    </xf>
    <xf numFmtId="0" fontId="37" fillId="0" borderId="11" xfId="0" applyFont="1" applyBorder="1" applyAlignment="1">
      <alignment horizontal="center" vertical="center" wrapText="1"/>
    </xf>
    <xf numFmtId="49" fontId="37" fillId="28" borderId="17" xfId="0" applyNumberFormat="1" applyFont="1" applyFill="1" applyBorder="1" applyAlignment="1">
      <alignment horizontal="center" vertical="center" wrapText="1"/>
    </xf>
    <xf numFmtId="49" fontId="37" fillId="0" borderId="17" xfId="0" applyNumberFormat="1" applyFont="1" applyBorder="1" applyAlignment="1">
      <alignment horizontal="center" vertical="center" wrapText="1"/>
    </xf>
    <xf numFmtId="0" fontId="44" fillId="26" borderId="11" xfId="0" applyFont="1" applyFill="1" applyBorder="1" applyAlignment="1">
      <alignment horizontal="center" vertical="center" wrapText="1"/>
    </xf>
    <xf numFmtId="49" fontId="44" fillId="26" borderId="11" xfId="0" applyNumberFormat="1" applyFont="1" applyFill="1" applyBorder="1" applyAlignment="1">
      <alignment horizontal="center" vertical="center" wrapText="1"/>
    </xf>
    <xf numFmtId="0" fontId="31" fillId="4" borderId="11" xfId="0" applyFont="1" applyFill="1" applyBorder="1" applyAlignment="1">
      <alignment horizontal="center" vertical="center" wrapText="1"/>
    </xf>
    <xf numFmtId="49" fontId="27" fillId="8" borderId="11" xfId="0" applyNumberFormat="1" applyFont="1" applyFill="1" applyBorder="1" applyAlignment="1">
      <alignment horizontal="center" vertical="center" wrapText="1"/>
    </xf>
    <xf numFmtId="49" fontId="37" fillId="27" borderId="11" xfId="0" applyNumberFormat="1" applyFont="1" applyFill="1" applyBorder="1" applyAlignment="1">
      <alignment horizontal="center" vertical="center" wrapText="1"/>
    </xf>
    <xf numFmtId="49" fontId="44" fillId="30" borderId="11"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27" fillId="29" borderId="11" xfId="0" applyFont="1" applyFill="1" applyBorder="1" applyAlignment="1">
      <alignment horizontal="center" vertical="center" wrapText="1"/>
    </xf>
    <xf numFmtId="49" fontId="27" fillId="29" borderId="12" xfId="0" applyNumberFormat="1" applyFont="1" applyFill="1" applyBorder="1" applyAlignment="1">
      <alignment horizontal="center" vertical="center" wrapText="1"/>
    </xf>
    <xf numFmtId="49" fontId="31" fillId="0" borderId="17" xfId="71" applyNumberFormat="1" applyFont="1" applyFill="1" applyBorder="1" applyAlignment="1">
      <alignment horizontal="center" vertical="center" wrapText="1"/>
      <protection/>
    </xf>
    <xf numFmtId="49" fontId="44" fillId="30" borderId="12" xfId="0" applyNumberFormat="1" applyFont="1" applyFill="1" applyBorder="1" applyAlignment="1">
      <alignment horizontal="center" vertical="center" wrapText="1"/>
    </xf>
    <xf numFmtId="49" fontId="27" fillId="8" borderId="20" xfId="0" applyNumberFormat="1" applyFont="1" applyFill="1" applyBorder="1" applyAlignment="1">
      <alignment vertical="center" wrapText="1"/>
    </xf>
    <xf numFmtId="49" fontId="44" fillId="30" borderId="17" xfId="0" applyNumberFormat="1" applyFont="1" applyFill="1" applyBorder="1" applyAlignment="1">
      <alignment horizontal="center" vertical="center" wrapText="1"/>
    </xf>
    <xf numFmtId="49" fontId="37" fillId="27" borderId="21" xfId="0" applyNumberFormat="1" applyFont="1" applyFill="1" applyBorder="1" applyAlignment="1">
      <alignment horizontal="right" vertical="center" wrapText="1"/>
    </xf>
    <xf numFmtId="49" fontId="37" fillId="27" borderId="20" xfId="0" applyNumberFormat="1" applyFont="1" applyFill="1" applyBorder="1" applyAlignment="1">
      <alignment vertical="center" wrapText="1"/>
    </xf>
    <xf numFmtId="49" fontId="37" fillId="4" borderId="21" xfId="0" applyNumberFormat="1" applyFont="1" applyFill="1" applyBorder="1" applyAlignment="1">
      <alignment horizontal="right" vertical="center" wrapText="1"/>
    </xf>
    <xf numFmtId="49" fontId="37" fillId="4" borderId="20" xfId="0" applyNumberFormat="1" applyFont="1" applyFill="1" applyBorder="1" applyAlignment="1">
      <alignment vertical="center" wrapText="1"/>
    </xf>
    <xf numFmtId="49" fontId="27" fillId="10" borderId="12" xfId="0" applyNumberFormat="1" applyFont="1" applyFill="1" applyBorder="1" applyAlignment="1">
      <alignment horizontal="center" vertical="center" wrapText="1"/>
    </xf>
    <xf numFmtId="49" fontId="37" fillId="10" borderId="17" xfId="0" applyNumberFormat="1" applyFont="1" applyFill="1" applyBorder="1" applyAlignment="1">
      <alignment horizontal="center" vertical="center" wrapText="1"/>
    </xf>
    <xf numFmtId="49" fontId="37" fillId="29" borderId="17" xfId="0" applyNumberFormat="1" applyFont="1" applyFill="1" applyBorder="1" applyAlignment="1">
      <alignment horizontal="center" vertical="center" wrapText="1"/>
    </xf>
    <xf numFmtId="49" fontId="27" fillId="8" borderId="12" xfId="0" applyNumberFormat="1" applyFont="1" applyFill="1" applyBorder="1" applyAlignment="1">
      <alignment horizontal="center" vertical="center" wrapText="1"/>
    </xf>
    <xf numFmtId="49" fontId="27" fillId="8" borderId="17" xfId="0" applyNumberFormat="1" applyFont="1" applyFill="1" applyBorder="1" applyAlignment="1">
      <alignment horizontal="center" vertical="center" wrapText="1"/>
    </xf>
    <xf numFmtId="49" fontId="37" fillId="27" borderId="12" xfId="0" applyNumberFormat="1" applyFont="1" applyFill="1" applyBorder="1" applyAlignment="1">
      <alignment horizontal="center" vertical="center" wrapText="1"/>
    </xf>
    <xf numFmtId="0" fontId="37" fillId="27" borderId="22" xfId="0" applyFont="1" applyFill="1" applyBorder="1" applyAlignment="1">
      <alignment horizontal="right" vertical="center" wrapText="1"/>
    </xf>
    <xf numFmtId="49" fontId="37" fillId="27" borderId="17" xfId="0" applyNumberFormat="1" applyFont="1" applyFill="1" applyBorder="1" applyAlignment="1">
      <alignment horizontal="center" vertical="center" wrapText="1"/>
    </xf>
    <xf numFmtId="49" fontId="37" fillId="4" borderId="12" xfId="0" applyNumberFormat="1" applyFont="1" applyFill="1" applyBorder="1" applyAlignment="1">
      <alignment horizontal="center" vertical="center" wrapText="1"/>
    </xf>
    <xf numFmtId="0" fontId="37" fillId="4" borderId="22" xfId="0" applyFont="1" applyFill="1" applyBorder="1" applyAlignment="1">
      <alignment horizontal="right" vertical="center" wrapText="1"/>
    </xf>
    <xf numFmtId="0" fontId="37" fillId="0" borderId="23" xfId="0" applyFont="1" applyFill="1" applyBorder="1" applyAlignment="1">
      <alignment horizontal="center" vertical="center" wrapText="1"/>
    </xf>
    <xf numFmtId="49" fontId="37" fillId="0" borderId="23" xfId="0" applyNumberFormat="1" applyFont="1" applyFill="1" applyBorder="1" applyAlignment="1">
      <alignment horizontal="center" vertical="center" wrapText="1"/>
    </xf>
    <xf numFmtId="0" fontId="27" fillId="10" borderId="11" xfId="0" applyFont="1" applyFill="1" applyBorder="1" applyAlignment="1">
      <alignment horizontal="center" vertical="center" wrapText="1"/>
    </xf>
    <xf numFmtId="49" fontId="37" fillId="10" borderId="12" xfId="0" applyNumberFormat="1" applyFont="1" applyFill="1" applyBorder="1" applyAlignment="1">
      <alignment horizontal="right" vertical="center" wrapText="1"/>
    </xf>
    <xf numFmtId="49" fontId="37" fillId="10" borderId="17" xfId="0" applyNumberFormat="1" applyFont="1" applyFill="1" applyBorder="1" applyAlignment="1">
      <alignment vertical="center" wrapText="1"/>
    </xf>
    <xf numFmtId="49" fontId="27" fillId="29" borderId="16" xfId="0" applyNumberFormat="1" applyFont="1" applyFill="1" applyBorder="1" applyAlignment="1">
      <alignment vertical="center" wrapText="1"/>
    </xf>
    <xf numFmtId="49" fontId="37" fillId="0" borderId="12" xfId="0" applyNumberFormat="1" applyFont="1" applyBorder="1" applyAlignment="1">
      <alignment horizontal="center" vertical="center" wrapText="1"/>
    </xf>
    <xf numFmtId="0" fontId="37" fillId="0" borderId="19" xfId="0" applyFont="1" applyFill="1" applyBorder="1" applyAlignment="1">
      <alignment horizontal="justify" vertical="top" wrapText="1"/>
    </xf>
    <xf numFmtId="0" fontId="37" fillId="0" borderId="14" xfId="0" applyFont="1" applyFill="1" applyBorder="1" applyAlignment="1">
      <alignment horizontal="center" vertical="center" wrapText="1"/>
    </xf>
    <xf numFmtId="0" fontId="37" fillId="25" borderId="24" xfId="0" applyFont="1" applyFill="1" applyBorder="1" applyAlignment="1">
      <alignment horizontal="right" vertical="center" wrapText="1"/>
    </xf>
    <xf numFmtId="49" fontId="31" fillId="31" borderId="11" xfId="0" applyNumberFormat="1" applyFont="1" applyFill="1" applyBorder="1" applyAlignment="1">
      <alignment horizontal="center" vertical="center" wrapText="1"/>
    </xf>
    <xf numFmtId="0" fontId="37" fillId="31" borderId="21" xfId="0" applyFont="1" applyFill="1" applyBorder="1" applyAlignment="1">
      <alignment horizontal="right" vertical="center" wrapText="1"/>
    </xf>
    <xf numFmtId="0" fontId="37" fillId="31" borderId="20" xfId="0" applyFont="1" applyFill="1" applyBorder="1" applyAlignment="1">
      <alignment horizontal="left" vertical="center" wrapText="1"/>
    </xf>
    <xf numFmtId="49" fontId="37" fillId="0" borderId="25" xfId="0" applyNumberFormat="1" applyFont="1" applyFill="1" applyBorder="1" applyAlignment="1">
      <alignment horizontal="center" vertical="center" wrapText="1"/>
    </xf>
    <xf numFmtId="49" fontId="37" fillId="0" borderId="26" xfId="0" applyNumberFormat="1" applyFont="1" applyFill="1" applyBorder="1" applyAlignment="1">
      <alignment horizontal="center" vertical="center" wrapText="1"/>
    </xf>
    <xf numFmtId="0" fontId="31" fillId="4" borderId="12" xfId="0" applyFont="1" applyFill="1" applyBorder="1" applyAlignment="1">
      <alignment horizontal="justify" vertical="top" wrapText="1"/>
    </xf>
    <xf numFmtId="0" fontId="37" fillId="0" borderId="12" xfId="0" applyFont="1" applyBorder="1" applyAlignment="1">
      <alignment horizontal="justify" vertical="top" wrapText="1"/>
    </xf>
    <xf numFmtId="0" fontId="37" fillId="28" borderId="12" xfId="0" applyFont="1" applyFill="1" applyBorder="1" applyAlignment="1">
      <alignment horizontal="justify" vertical="top" wrapText="1"/>
    </xf>
    <xf numFmtId="3" fontId="27" fillId="26" borderId="11" xfId="0" applyNumberFormat="1" applyFont="1" applyFill="1" applyBorder="1" applyAlignment="1">
      <alignment horizontal="right" vertical="center" wrapText="1"/>
    </xf>
    <xf numFmtId="3" fontId="31" fillId="27" borderId="11" xfId="79" applyNumberFormat="1" applyFont="1" applyFill="1" applyBorder="1" applyAlignment="1">
      <alignment vertical="center" wrapText="1"/>
      <protection/>
    </xf>
    <xf numFmtId="3" fontId="31" fillId="4" borderId="11" xfId="79" applyNumberFormat="1" applyFont="1" applyFill="1" applyBorder="1" applyAlignment="1">
      <alignment vertical="center" wrapText="1"/>
      <protection/>
    </xf>
    <xf numFmtId="3" fontId="31" fillId="0" borderId="11" xfId="79" applyNumberFormat="1" applyFont="1" applyFill="1" applyBorder="1" applyAlignment="1">
      <alignment vertical="center" wrapText="1"/>
      <protection/>
    </xf>
    <xf numFmtId="3" fontId="37" fillId="0" borderId="11" xfId="0" applyNumberFormat="1" applyFont="1" applyFill="1" applyBorder="1" applyAlignment="1">
      <alignment vertical="center" wrapText="1"/>
    </xf>
    <xf numFmtId="3" fontId="37" fillId="0" borderId="10" xfId="0" applyNumberFormat="1" applyFont="1" applyFill="1" applyBorder="1" applyAlignment="1">
      <alignment horizontal="right" vertical="center" wrapText="1"/>
    </xf>
    <xf numFmtId="3" fontId="37" fillId="28" borderId="11" xfId="0" applyNumberFormat="1" applyFont="1" applyFill="1" applyBorder="1" applyAlignment="1">
      <alignment horizontal="right" vertical="center" wrapText="1"/>
    </xf>
    <xf numFmtId="3" fontId="37" fillId="0" borderId="11" xfId="0" applyNumberFormat="1" applyFont="1" applyFill="1" applyBorder="1" applyAlignment="1">
      <alignment horizontal="right" vertical="center" wrapText="1"/>
    </xf>
    <xf numFmtId="3" fontId="27" fillId="29" borderId="11" xfId="0" applyNumberFormat="1" applyFont="1" applyFill="1" applyBorder="1" applyAlignment="1">
      <alignment horizontal="right" vertical="center" wrapText="1"/>
    </xf>
    <xf numFmtId="3" fontId="31" fillId="0" borderId="11" xfId="71" applyNumberFormat="1" applyFont="1" applyFill="1" applyBorder="1" applyAlignment="1">
      <alignment vertical="center" wrapText="1"/>
      <protection/>
    </xf>
    <xf numFmtId="3" fontId="44" fillId="30" borderId="11" xfId="0" applyNumberFormat="1" applyFont="1" applyFill="1" applyBorder="1" applyAlignment="1">
      <alignment horizontal="right" vertical="center" wrapText="1"/>
    </xf>
    <xf numFmtId="3" fontId="31" fillId="31" borderId="11" xfId="0" applyNumberFormat="1" applyFont="1" applyFill="1" applyBorder="1" applyAlignment="1">
      <alignment horizontal="right" vertical="center" wrapText="1"/>
    </xf>
    <xf numFmtId="3" fontId="27" fillId="10" borderId="11" xfId="0" applyNumberFormat="1" applyFont="1" applyFill="1" applyBorder="1" applyAlignment="1">
      <alignment horizontal="right" vertical="center" wrapText="1"/>
    </xf>
    <xf numFmtId="3" fontId="27" fillId="8" borderId="11" xfId="0" applyNumberFormat="1" applyFont="1" applyFill="1" applyBorder="1" applyAlignment="1">
      <alignment horizontal="right" vertical="center" wrapText="1"/>
    </xf>
    <xf numFmtId="3" fontId="37" fillId="27" borderId="11" xfId="0" applyNumberFormat="1" applyFont="1" applyFill="1" applyBorder="1" applyAlignment="1">
      <alignment horizontal="right" vertical="center" wrapText="1"/>
    </xf>
    <xf numFmtId="3" fontId="37" fillId="24" borderId="11" xfId="0" applyNumberFormat="1" applyFont="1" applyFill="1" applyBorder="1" applyAlignment="1">
      <alignment horizontal="right" vertical="center" wrapText="1"/>
    </xf>
    <xf numFmtId="0" fontId="27" fillId="26" borderId="27" xfId="0" applyFont="1" applyFill="1" applyBorder="1" applyAlignment="1">
      <alignment horizontal="center" vertical="center" wrapText="1"/>
    </xf>
    <xf numFmtId="49" fontId="27" fillId="8" borderId="28" xfId="0" applyNumberFormat="1" applyFont="1" applyFill="1" applyBorder="1" applyAlignment="1">
      <alignment horizontal="right" vertical="center" wrapText="1"/>
    </xf>
    <xf numFmtId="49" fontId="37" fillId="27" borderId="28" xfId="0" applyNumberFormat="1" applyFont="1" applyFill="1" applyBorder="1" applyAlignment="1">
      <alignment horizontal="right" vertical="center" wrapText="1"/>
    </xf>
    <xf numFmtId="49" fontId="37" fillId="4" borderId="28" xfId="0" applyNumberFormat="1" applyFont="1" applyFill="1" applyBorder="1" applyAlignment="1">
      <alignment horizontal="right" vertical="center" wrapText="1"/>
    </xf>
    <xf numFmtId="0" fontId="37" fillId="31" borderId="28" xfId="0" applyFont="1" applyFill="1" applyBorder="1" applyAlignment="1">
      <alignment horizontal="right" vertical="center" wrapText="1"/>
    </xf>
    <xf numFmtId="0" fontId="37" fillId="27" borderId="29" xfId="0" applyFont="1" applyFill="1" applyBorder="1" applyAlignment="1">
      <alignment horizontal="right" vertical="center" wrapText="1"/>
    </xf>
    <xf numFmtId="0" fontId="37" fillId="4" borderId="29" xfId="0" applyFont="1" applyFill="1" applyBorder="1" applyAlignment="1">
      <alignment horizontal="right" vertical="center" wrapText="1"/>
    </xf>
    <xf numFmtId="0" fontId="37" fillId="24" borderId="29" xfId="0" applyFont="1" applyFill="1" applyBorder="1" applyAlignment="1">
      <alignment horizontal="right" vertical="center" wrapText="1"/>
    </xf>
    <xf numFmtId="49" fontId="37" fillId="10" borderId="27" xfId="0" applyNumberFormat="1" applyFont="1" applyFill="1" applyBorder="1" applyAlignment="1">
      <alignment horizontal="right" vertical="center" wrapText="1"/>
    </xf>
    <xf numFmtId="0" fontId="27" fillId="29" borderId="29" xfId="0" applyFont="1" applyFill="1" applyBorder="1" applyAlignment="1">
      <alignment horizontal="right" vertical="center" wrapText="1"/>
    </xf>
    <xf numFmtId="0" fontId="27" fillId="8" borderId="29" xfId="0" applyFont="1" applyFill="1" applyBorder="1" applyAlignment="1">
      <alignment horizontal="right" vertical="center" wrapText="1"/>
    </xf>
    <xf numFmtId="0" fontId="37" fillId="32" borderId="11" xfId="0" applyFont="1" applyFill="1" applyBorder="1" applyAlignment="1">
      <alignment horizontal="justify" vertical="top" wrapText="1"/>
    </xf>
    <xf numFmtId="2" fontId="37" fillId="32" borderId="12" xfId="79" applyNumberFormat="1" applyFont="1" applyFill="1" applyBorder="1" applyAlignment="1">
      <alignment horizontal="justify" vertical="top" wrapText="1"/>
      <protection/>
    </xf>
    <xf numFmtId="49" fontId="31" fillId="32" borderId="11" xfId="79" applyNumberFormat="1" applyFont="1" applyFill="1" applyBorder="1" applyAlignment="1">
      <alignment horizontal="center" vertical="center" wrapText="1"/>
      <protection/>
    </xf>
    <xf numFmtId="49" fontId="31" fillId="32" borderId="12" xfId="79" applyNumberFormat="1" applyFont="1" applyFill="1" applyBorder="1" applyAlignment="1">
      <alignment horizontal="center" vertical="center" wrapText="1"/>
      <protection/>
    </xf>
    <xf numFmtId="49" fontId="37" fillId="32" borderId="16" xfId="0" applyNumberFormat="1" applyFont="1" applyFill="1" applyBorder="1" applyAlignment="1">
      <alignment vertical="center" wrapText="1"/>
    </xf>
    <xf numFmtId="49" fontId="31" fillId="32" borderId="17" xfId="79" applyNumberFormat="1" applyFont="1" applyFill="1" applyBorder="1" applyAlignment="1">
      <alignment horizontal="center" vertical="center" wrapText="1"/>
      <protection/>
    </xf>
    <xf numFmtId="3" fontId="31" fillId="32" borderId="11" xfId="79" applyNumberFormat="1" applyFont="1" applyFill="1" applyBorder="1" applyAlignment="1">
      <alignment vertical="center" wrapText="1"/>
      <protection/>
    </xf>
    <xf numFmtId="49" fontId="37" fillId="32" borderId="21" xfId="0" applyNumberFormat="1" applyFont="1" applyFill="1" applyBorder="1" applyAlignment="1">
      <alignment horizontal="right" vertical="center" wrapText="1"/>
    </xf>
    <xf numFmtId="49" fontId="37" fillId="32" borderId="28" xfId="0" applyNumberFormat="1" applyFont="1" applyFill="1" applyBorder="1" applyAlignment="1">
      <alignment horizontal="right" vertical="center" wrapText="1"/>
    </xf>
    <xf numFmtId="49" fontId="37" fillId="32" borderId="20" xfId="0" applyNumberFormat="1" applyFont="1" applyFill="1" applyBorder="1" applyAlignment="1">
      <alignment vertical="center" wrapText="1"/>
    </xf>
    <xf numFmtId="0" fontId="37" fillId="32" borderId="12" xfId="0" applyFont="1" applyFill="1" applyBorder="1" applyAlignment="1">
      <alignment horizontal="justify" vertical="top" wrapText="1"/>
    </xf>
    <xf numFmtId="49" fontId="37" fillId="32" borderId="11" xfId="0" applyNumberFormat="1" applyFont="1" applyFill="1" applyBorder="1" applyAlignment="1">
      <alignment horizontal="center" vertical="center" wrapText="1"/>
    </xf>
    <xf numFmtId="49" fontId="37" fillId="32" borderId="12" xfId="0" applyNumberFormat="1" applyFont="1" applyFill="1" applyBorder="1" applyAlignment="1">
      <alignment horizontal="center" vertical="center" wrapText="1"/>
    </xf>
    <xf numFmtId="0" fontId="37" fillId="32" borderId="22" xfId="0" applyFont="1" applyFill="1" applyBorder="1" applyAlignment="1">
      <alignment horizontal="right" vertical="center" wrapText="1"/>
    </xf>
    <xf numFmtId="0" fontId="37" fillId="32" borderId="29" xfId="0" applyFont="1" applyFill="1" applyBorder="1" applyAlignment="1">
      <alignment horizontal="right" vertical="center" wrapText="1"/>
    </xf>
    <xf numFmtId="49" fontId="37" fillId="32" borderId="17" xfId="0" applyNumberFormat="1" applyFont="1" applyFill="1" applyBorder="1" applyAlignment="1">
      <alignment horizontal="center" vertical="center" wrapText="1"/>
    </xf>
    <xf numFmtId="3" fontId="37" fillId="32" borderId="11" xfId="0" applyNumberFormat="1" applyFont="1" applyFill="1" applyBorder="1" applyAlignment="1">
      <alignment horizontal="right" vertical="center" wrapText="1"/>
    </xf>
    <xf numFmtId="49" fontId="37" fillId="0" borderId="17"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31" fillId="31" borderId="17" xfId="0" applyNumberFormat="1" applyFont="1" applyFill="1" applyBorder="1" applyAlignment="1">
      <alignment horizontal="center" vertical="center" wrapText="1"/>
    </xf>
    <xf numFmtId="2" fontId="37" fillId="32" borderId="11" xfId="79" applyNumberFormat="1" applyFont="1" applyFill="1" applyBorder="1" applyAlignment="1">
      <alignment horizontal="center" vertical="center" wrapText="1"/>
      <protection/>
    </xf>
    <xf numFmtId="0" fontId="37" fillId="32" borderId="11" xfId="0" applyFont="1" applyFill="1" applyBorder="1" applyAlignment="1">
      <alignment horizontal="center" vertical="center" wrapText="1"/>
    </xf>
    <xf numFmtId="0" fontId="37" fillId="26" borderId="11" xfId="0" applyFont="1" applyFill="1" applyBorder="1" applyAlignment="1">
      <alignment horizontal="center" vertical="center" wrapText="1"/>
    </xf>
    <xf numFmtId="3" fontId="37" fillId="26" borderId="11" xfId="0" applyNumberFormat="1" applyFont="1" applyFill="1" applyBorder="1" applyAlignment="1">
      <alignment horizontal="right" vertical="center" wrapText="1"/>
    </xf>
    <xf numFmtId="0" fontId="37" fillId="26" borderId="12" xfId="0" applyFont="1" applyFill="1" applyBorder="1" applyAlignment="1">
      <alignment horizontal="justify" vertical="top" wrapText="1"/>
    </xf>
    <xf numFmtId="49" fontId="37" fillId="8" borderId="16" xfId="0" applyNumberFormat="1" applyFont="1" applyFill="1" applyBorder="1" applyAlignment="1">
      <alignment vertical="center" wrapText="1"/>
    </xf>
    <xf numFmtId="0" fontId="37" fillId="26" borderId="12" xfId="0" applyFont="1" applyFill="1" applyBorder="1" applyAlignment="1">
      <alignment horizontal="center" vertical="center" wrapText="1"/>
    </xf>
    <xf numFmtId="0" fontId="37" fillId="26" borderId="27" xfId="0" applyFont="1" applyFill="1" applyBorder="1" applyAlignment="1">
      <alignment horizontal="center" vertical="center" wrapText="1"/>
    </xf>
    <xf numFmtId="0" fontId="37" fillId="26" borderId="17" xfId="0" applyFont="1" applyFill="1" applyBorder="1" applyAlignment="1">
      <alignment horizontal="center" vertical="center" wrapText="1"/>
    </xf>
    <xf numFmtId="0" fontId="37" fillId="8" borderId="11" xfId="0" applyFont="1" applyFill="1" applyBorder="1" applyAlignment="1">
      <alignment horizontal="center" vertical="center" wrapText="1"/>
    </xf>
    <xf numFmtId="49" fontId="31" fillId="26" borderId="11" xfId="0" applyNumberFormat="1" applyFont="1" applyFill="1" applyBorder="1" applyAlignment="1">
      <alignment horizontal="center" vertical="center" wrapText="1"/>
    </xf>
    <xf numFmtId="0" fontId="37" fillId="8" borderId="12" xfId="0" applyFont="1" applyFill="1" applyBorder="1" applyAlignment="1">
      <alignment horizontal="justify" vertical="top" wrapText="1"/>
    </xf>
    <xf numFmtId="49" fontId="31" fillId="30" borderId="17" xfId="0" applyNumberFormat="1" applyFont="1" applyFill="1" applyBorder="1" applyAlignment="1">
      <alignment horizontal="center" vertical="center" wrapText="1"/>
    </xf>
    <xf numFmtId="0" fontId="37" fillId="29" borderId="12" xfId="0" applyFont="1" applyFill="1" applyBorder="1" applyAlignment="1">
      <alignment horizontal="justify" vertical="top" wrapText="1"/>
    </xf>
    <xf numFmtId="0" fontId="37" fillId="29" borderId="11" xfId="0" applyFont="1" applyFill="1" applyBorder="1" applyAlignment="1">
      <alignment horizontal="center" vertical="center" wrapText="1"/>
    </xf>
    <xf numFmtId="49" fontId="37" fillId="29" borderId="12" xfId="0" applyNumberFormat="1" applyFont="1" applyFill="1" applyBorder="1" applyAlignment="1">
      <alignment horizontal="center" vertical="center" wrapText="1"/>
    </xf>
    <xf numFmtId="3" fontId="37" fillId="29" borderId="11" xfId="0" applyNumberFormat="1" applyFont="1" applyFill="1" applyBorder="1" applyAlignment="1">
      <alignment horizontal="right" vertical="center" wrapText="1"/>
    </xf>
    <xf numFmtId="0" fontId="31" fillId="30" borderId="15" xfId="0" applyFont="1" applyFill="1" applyBorder="1" applyAlignment="1">
      <alignment horizontal="justify" vertical="top" wrapText="1"/>
    </xf>
    <xf numFmtId="0" fontId="31" fillId="30" borderId="11" xfId="0" applyFont="1" applyFill="1" applyBorder="1" applyAlignment="1">
      <alignment horizontal="center" vertical="center" wrapText="1"/>
    </xf>
    <xf numFmtId="49" fontId="31" fillId="30" borderId="12" xfId="0" applyNumberFormat="1" applyFont="1" applyFill="1" applyBorder="1" applyAlignment="1">
      <alignment horizontal="center" vertical="center" wrapText="1"/>
    </xf>
    <xf numFmtId="49" fontId="37" fillId="8" borderId="21" xfId="0" applyNumberFormat="1" applyFont="1" applyFill="1" applyBorder="1" applyAlignment="1">
      <alignment horizontal="right" vertical="center" wrapText="1"/>
    </xf>
    <xf numFmtId="49" fontId="37" fillId="8" borderId="28" xfId="0" applyNumberFormat="1" applyFont="1" applyFill="1" applyBorder="1" applyAlignment="1">
      <alignment horizontal="right" vertical="center" wrapText="1"/>
    </xf>
    <xf numFmtId="49" fontId="37" fillId="8" borderId="20" xfId="0" applyNumberFormat="1" applyFont="1" applyFill="1" applyBorder="1" applyAlignment="1">
      <alignment vertical="center" wrapText="1"/>
    </xf>
    <xf numFmtId="3" fontId="31" fillId="30" borderId="11" xfId="0" applyNumberFormat="1" applyFont="1" applyFill="1" applyBorder="1" applyAlignment="1">
      <alignment horizontal="right" vertical="center" wrapText="1"/>
    </xf>
    <xf numFmtId="0" fontId="37" fillId="10" borderId="12" xfId="0" applyFont="1" applyFill="1" applyBorder="1" applyAlignment="1">
      <alignment horizontal="justify" vertical="top" wrapText="1"/>
    </xf>
    <xf numFmtId="0" fontId="37" fillId="10" borderId="11" xfId="0" applyFont="1" applyFill="1" applyBorder="1" applyAlignment="1">
      <alignment horizontal="center" vertical="center" wrapText="1"/>
    </xf>
    <xf numFmtId="49" fontId="37" fillId="10" borderId="12" xfId="0" applyNumberFormat="1" applyFont="1" applyFill="1" applyBorder="1" applyAlignment="1">
      <alignment horizontal="center" vertical="center" wrapText="1"/>
    </xf>
    <xf numFmtId="3" fontId="37" fillId="10" borderId="11" xfId="0" applyNumberFormat="1" applyFont="1" applyFill="1" applyBorder="1" applyAlignment="1">
      <alignment horizontal="right" vertical="center" wrapText="1"/>
    </xf>
    <xf numFmtId="49" fontId="37" fillId="8" borderId="17" xfId="0" applyNumberFormat="1" applyFont="1" applyFill="1" applyBorder="1" applyAlignment="1">
      <alignment horizontal="center" vertical="center" wrapText="1"/>
    </xf>
    <xf numFmtId="49" fontId="37" fillId="8" borderId="12" xfId="0" applyNumberFormat="1" applyFont="1" applyFill="1" applyBorder="1" applyAlignment="1">
      <alignment horizontal="center" vertical="center" wrapText="1"/>
    </xf>
    <xf numFmtId="3" fontId="37" fillId="8" borderId="11" xfId="0" applyNumberFormat="1" applyFont="1" applyFill="1" applyBorder="1" applyAlignment="1">
      <alignment horizontal="right" vertical="center" wrapText="1"/>
    </xf>
    <xf numFmtId="0" fontId="31" fillId="26" borderId="17" xfId="0" applyFont="1" applyFill="1" applyBorder="1" applyAlignment="1">
      <alignment horizontal="center" vertical="center" wrapText="1"/>
    </xf>
    <xf numFmtId="0" fontId="37" fillId="10" borderId="17" xfId="0" applyFont="1" applyFill="1" applyBorder="1" applyAlignment="1">
      <alignment horizontal="center" vertical="center" wrapText="1"/>
    </xf>
    <xf numFmtId="0" fontId="37" fillId="29" borderId="17" xfId="0" applyFont="1" applyFill="1" applyBorder="1" applyAlignment="1">
      <alignment horizontal="center" vertical="center" wrapText="1"/>
    </xf>
    <xf numFmtId="0" fontId="37" fillId="29" borderId="22" xfId="0" applyFont="1" applyFill="1" applyBorder="1" applyAlignment="1">
      <alignment horizontal="right" vertical="center" wrapText="1"/>
    </xf>
    <xf numFmtId="0" fontId="37" fillId="29" borderId="29" xfId="0" applyFont="1" applyFill="1" applyBorder="1" applyAlignment="1">
      <alignment horizontal="right" vertical="center" wrapText="1"/>
    </xf>
    <xf numFmtId="49" fontId="37" fillId="29" borderId="16" xfId="0" applyNumberFormat="1" applyFont="1" applyFill="1" applyBorder="1" applyAlignment="1">
      <alignment vertical="center" wrapText="1"/>
    </xf>
    <xf numFmtId="0" fontId="37" fillId="8" borderId="22" xfId="0" applyFont="1" applyFill="1" applyBorder="1" applyAlignment="1">
      <alignment horizontal="right" vertical="center" wrapText="1"/>
    </xf>
    <xf numFmtId="0" fontId="37" fillId="8" borderId="29" xfId="0" applyFont="1" applyFill="1" applyBorder="1" applyAlignment="1">
      <alignment horizontal="right" vertical="center" wrapText="1"/>
    </xf>
    <xf numFmtId="0" fontId="37" fillId="33" borderId="12" xfId="0" applyFont="1" applyFill="1" applyBorder="1" applyAlignment="1">
      <alignment horizontal="left" vertical="center" wrapText="1"/>
    </xf>
    <xf numFmtId="0" fontId="22" fillId="0" borderId="0" xfId="66" applyFont="1">
      <alignment/>
      <protection/>
    </xf>
    <xf numFmtId="0" fontId="37" fillId="0" borderId="0" xfId="66" applyFont="1">
      <alignment/>
      <protection/>
    </xf>
    <xf numFmtId="49" fontId="37" fillId="33" borderId="11" xfId="0" applyNumberFormat="1" applyFont="1" applyFill="1" applyBorder="1" applyAlignment="1">
      <alignment horizontal="center" vertical="center" wrapText="1"/>
    </xf>
    <xf numFmtId="0" fontId="37" fillId="33" borderId="27" xfId="0" applyFont="1" applyFill="1" applyBorder="1" applyAlignment="1">
      <alignment horizontal="right" vertical="center" wrapText="1"/>
    </xf>
    <xf numFmtId="49" fontId="37" fillId="33" borderId="17" xfId="0" applyNumberFormat="1" applyFont="1" applyFill="1" applyBorder="1" applyAlignment="1">
      <alignment vertical="center" wrapText="1"/>
    </xf>
    <xf numFmtId="49" fontId="37" fillId="34" borderId="11" xfId="0" applyNumberFormat="1" applyFont="1" applyFill="1" applyBorder="1" applyAlignment="1">
      <alignment horizontal="center" vertical="center" wrapText="1"/>
    </xf>
    <xf numFmtId="49" fontId="22" fillId="34" borderId="28" xfId="0" applyNumberFormat="1" applyFont="1" applyFill="1" applyBorder="1" applyAlignment="1">
      <alignment horizontal="right" vertical="center" wrapText="1"/>
    </xf>
    <xf numFmtId="49" fontId="22" fillId="34" borderId="28" xfId="0" applyNumberFormat="1" applyFont="1" applyFill="1" applyBorder="1" applyAlignment="1">
      <alignment vertical="center" wrapText="1"/>
    </xf>
    <xf numFmtId="49" fontId="22" fillId="34" borderId="11" xfId="0" applyNumberFormat="1" applyFont="1" applyFill="1" applyBorder="1" applyAlignment="1">
      <alignment horizontal="center" vertical="center" wrapText="1"/>
    </xf>
    <xf numFmtId="49" fontId="37" fillId="0" borderId="20" xfId="0" applyNumberFormat="1" applyFont="1" applyBorder="1" applyAlignment="1">
      <alignment vertical="center" wrapText="1"/>
    </xf>
    <xf numFmtId="49" fontId="37" fillId="0" borderId="28" xfId="0" applyNumberFormat="1" applyFont="1" applyBorder="1" applyAlignment="1">
      <alignment horizontal="right" vertical="center" wrapText="1"/>
    </xf>
    <xf numFmtId="49" fontId="37" fillId="0" borderId="17" xfId="0" applyNumberFormat="1" applyFont="1" applyBorder="1" applyAlignment="1">
      <alignment vertical="center" wrapText="1"/>
    </xf>
    <xf numFmtId="49" fontId="37" fillId="0" borderId="27" xfId="0" applyNumberFormat="1" applyFont="1" applyBorder="1" applyAlignment="1">
      <alignment horizontal="right" vertical="center" wrapText="1"/>
    </xf>
    <xf numFmtId="0" fontId="37" fillId="0" borderId="29" xfId="0" applyFont="1" applyFill="1" applyBorder="1" applyAlignment="1">
      <alignment horizontal="right" vertical="center" wrapText="1"/>
    </xf>
    <xf numFmtId="49" fontId="22" fillId="35" borderId="27" xfId="0" applyNumberFormat="1" applyFont="1" applyFill="1" applyBorder="1" applyAlignment="1">
      <alignment horizontal="right" vertical="center" wrapText="1"/>
    </xf>
    <xf numFmtId="49" fontId="22" fillId="35" borderId="17" xfId="0" applyNumberFormat="1" applyFont="1" applyFill="1" applyBorder="1" applyAlignment="1">
      <alignment vertical="center" wrapText="1"/>
    </xf>
    <xf numFmtId="49" fontId="22" fillId="35" borderId="17" xfId="0" applyNumberFormat="1" applyFont="1" applyFill="1" applyBorder="1" applyAlignment="1">
      <alignment horizontal="center" vertical="center" wrapText="1"/>
    </xf>
    <xf numFmtId="2" fontId="37" fillId="35" borderId="11" xfId="0" applyNumberFormat="1" applyFont="1" applyFill="1" applyBorder="1" applyAlignment="1">
      <alignment vertical="center" wrapText="1"/>
    </xf>
    <xf numFmtId="49" fontId="37" fillId="35" borderId="11" xfId="0" applyNumberFormat="1" applyFont="1" applyFill="1" applyBorder="1" applyAlignment="1">
      <alignment horizontal="center" vertical="center" wrapText="1"/>
    </xf>
    <xf numFmtId="49" fontId="37" fillId="35" borderId="12" xfId="0" applyNumberFormat="1" applyFont="1" applyFill="1" applyBorder="1" applyAlignment="1">
      <alignment horizontal="center" vertical="center" wrapText="1"/>
    </xf>
    <xf numFmtId="3" fontId="22" fillId="35" borderId="11" xfId="0" applyNumberFormat="1" applyFont="1" applyFill="1" applyBorder="1" applyAlignment="1">
      <alignment vertical="center" wrapText="1"/>
    </xf>
    <xf numFmtId="49" fontId="37" fillId="33" borderId="12" xfId="0" applyNumberFormat="1" applyFont="1" applyFill="1" applyBorder="1" applyAlignment="1">
      <alignment horizontal="right" vertical="center" wrapText="1"/>
    </xf>
    <xf numFmtId="49" fontId="37" fillId="33" borderId="27" xfId="0" applyNumberFormat="1" applyFont="1" applyFill="1" applyBorder="1" applyAlignment="1">
      <alignment horizontal="right" vertical="center" wrapText="1"/>
    </xf>
    <xf numFmtId="49" fontId="37" fillId="34" borderId="12" xfId="0" applyNumberFormat="1" applyFont="1" applyFill="1" applyBorder="1" applyAlignment="1">
      <alignment horizontal="center" vertical="center" wrapText="1"/>
    </xf>
    <xf numFmtId="49" fontId="37" fillId="35" borderId="17" xfId="0" applyNumberFormat="1" applyFont="1" applyFill="1" applyBorder="1" applyAlignment="1">
      <alignment horizontal="center" vertical="center" wrapText="1"/>
    </xf>
    <xf numFmtId="0" fontId="27" fillId="33" borderId="26" xfId="0" applyFont="1" applyFill="1" applyBorder="1" applyAlignment="1">
      <alignment horizontal="justify" vertical="top" wrapText="1"/>
    </xf>
    <xf numFmtId="2" fontId="27" fillId="34" borderId="11" xfId="0" applyNumberFormat="1" applyFont="1" applyFill="1" applyBorder="1" applyAlignment="1">
      <alignment vertical="center" wrapText="1"/>
    </xf>
    <xf numFmtId="49" fontId="37" fillId="0" borderId="20" xfId="0" applyNumberFormat="1" applyFont="1" applyBorder="1" applyAlignment="1">
      <alignment horizontal="center" vertical="center" wrapText="1"/>
    </xf>
    <xf numFmtId="49" fontId="37" fillId="0" borderId="21" xfId="0" applyNumberFormat="1" applyFont="1" applyBorder="1" applyAlignment="1">
      <alignment horizontal="center" vertical="center" wrapText="1"/>
    </xf>
    <xf numFmtId="49" fontId="37" fillId="24" borderId="30" xfId="0" applyNumberFormat="1" applyFont="1" applyFill="1" applyBorder="1" applyAlignment="1">
      <alignment vertical="center" wrapText="1"/>
    </xf>
    <xf numFmtId="3" fontId="37" fillId="24" borderId="10" xfId="0" applyNumberFormat="1" applyFont="1" applyFill="1" applyBorder="1" applyAlignment="1">
      <alignment horizontal="right" vertical="center" wrapText="1"/>
    </xf>
    <xf numFmtId="0" fontId="37" fillId="35" borderId="11" xfId="0" applyFont="1" applyFill="1" applyBorder="1" applyAlignment="1">
      <alignment horizontal="center" vertical="center" wrapText="1"/>
    </xf>
    <xf numFmtId="0" fontId="37" fillId="35" borderId="22" xfId="0" applyFont="1" applyFill="1" applyBorder="1" applyAlignment="1">
      <alignment horizontal="right" vertical="center" wrapText="1"/>
    </xf>
    <xf numFmtId="0" fontId="37" fillId="35" borderId="29" xfId="0" applyFont="1" applyFill="1" applyBorder="1" applyAlignment="1">
      <alignment horizontal="right" vertical="center" wrapText="1"/>
    </xf>
    <xf numFmtId="49" fontId="37" fillId="35" borderId="16" xfId="0" applyNumberFormat="1" applyFont="1" applyFill="1" applyBorder="1" applyAlignment="1">
      <alignment vertical="center" wrapText="1"/>
    </xf>
    <xf numFmtId="3" fontId="37" fillId="35" borderId="11" xfId="0" applyNumberFormat="1" applyFont="1" applyFill="1" applyBorder="1" applyAlignment="1">
      <alignment horizontal="right" vertical="center" wrapText="1"/>
    </xf>
    <xf numFmtId="0" fontId="37" fillId="36" borderId="14" xfId="0" applyFont="1" applyFill="1" applyBorder="1" applyAlignment="1">
      <alignment horizontal="justify" vertical="top" wrapText="1"/>
    </xf>
    <xf numFmtId="0" fontId="37" fillId="36" borderId="11" xfId="0" applyFont="1" applyFill="1" applyBorder="1" applyAlignment="1">
      <alignment horizontal="center" vertical="center" wrapText="1"/>
    </xf>
    <xf numFmtId="49" fontId="37" fillId="36" borderId="17" xfId="0" applyNumberFormat="1" applyFont="1" applyFill="1" applyBorder="1" applyAlignment="1">
      <alignment horizontal="center" vertical="center" wrapText="1"/>
    </xf>
    <xf numFmtId="49" fontId="37" fillId="36" borderId="12" xfId="0" applyNumberFormat="1" applyFont="1" applyFill="1" applyBorder="1" applyAlignment="1">
      <alignment horizontal="center" vertical="center" wrapText="1"/>
    </xf>
    <xf numFmtId="0" fontId="37" fillId="36" borderId="22" xfId="0" applyFont="1" applyFill="1" applyBorder="1" applyAlignment="1">
      <alignment horizontal="right" vertical="center" wrapText="1"/>
    </xf>
    <xf numFmtId="0" fontId="37" fillId="36" borderId="29" xfId="0" applyFont="1" applyFill="1" applyBorder="1" applyAlignment="1">
      <alignment horizontal="right" vertical="center" wrapText="1"/>
    </xf>
    <xf numFmtId="49" fontId="37" fillId="36" borderId="16" xfId="0" applyNumberFormat="1" applyFont="1" applyFill="1" applyBorder="1" applyAlignment="1">
      <alignment vertical="center" wrapText="1"/>
    </xf>
    <xf numFmtId="3" fontId="37" fillId="36" borderId="11" xfId="0" applyNumberFormat="1" applyFont="1" applyFill="1" applyBorder="1" applyAlignment="1">
      <alignment horizontal="right" vertical="center" wrapText="1"/>
    </xf>
    <xf numFmtId="0" fontId="37" fillId="37" borderId="26" xfId="0" applyFont="1" applyFill="1" applyBorder="1" applyAlignment="1">
      <alignment horizontal="justify" vertical="top" wrapText="1"/>
    </xf>
    <xf numFmtId="0" fontId="37" fillId="37" borderId="11" xfId="0" applyFont="1" applyFill="1" applyBorder="1" applyAlignment="1">
      <alignment horizontal="center" vertical="center" wrapText="1"/>
    </xf>
    <xf numFmtId="49" fontId="37" fillId="37" borderId="17" xfId="0" applyNumberFormat="1" applyFont="1" applyFill="1" applyBorder="1" applyAlignment="1">
      <alignment horizontal="center" vertical="center" wrapText="1"/>
    </xf>
    <xf numFmtId="49" fontId="37" fillId="37" borderId="12" xfId="0" applyNumberFormat="1" applyFont="1" applyFill="1" applyBorder="1" applyAlignment="1">
      <alignment horizontal="center" vertical="center" wrapText="1"/>
    </xf>
    <xf numFmtId="0" fontId="37" fillId="37" borderId="22" xfId="0" applyFont="1" applyFill="1" applyBorder="1" applyAlignment="1">
      <alignment horizontal="right" vertical="center" wrapText="1"/>
    </xf>
    <xf numFmtId="0" fontId="37" fillId="37" borderId="29" xfId="0" applyFont="1" applyFill="1" applyBorder="1" applyAlignment="1">
      <alignment horizontal="right" vertical="center" wrapText="1"/>
    </xf>
    <xf numFmtId="49" fontId="37" fillId="37" borderId="16" xfId="0" applyNumberFormat="1" applyFont="1" applyFill="1" applyBorder="1" applyAlignment="1">
      <alignment vertical="center" wrapText="1"/>
    </xf>
    <xf numFmtId="3" fontId="37" fillId="37" borderId="11" xfId="0" applyNumberFormat="1" applyFont="1" applyFill="1" applyBorder="1" applyAlignment="1">
      <alignment horizontal="right" vertical="center" wrapText="1"/>
    </xf>
    <xf numFmtId="0" fontId="37" fillId="34" borderId="11" xfId="0" applyFont="1" applyFill="1" applyBorder="1" applyAlignment="1">
      <alignment horizontal="center" vertical="center" wrapText="1"/>
    </xf>
    <xf numFmtId="0" fontId="0" fillId="34" borderId="12" xfId="0" applyFill="1" applyBorder="1" applyAlignment="1">
      <alignment/>
    </xf>
    <xf numFmtId="0" fontId="0" fillId="34" borderId="27" xfId="0" applyFill="1" applyBorder="1" applyAlignment="1">
      <alignment/>
    </xf>
    <xf numFmtId="0" fontId="37" fillId="33" borderId="12" xfId="0" applyFont="1" applyFill="1" applyBorder="1" applyAlignment="1">
      <alignment horizontal="justify" vertical="top" wrapText="1"/>
    </xf>
    <xf numFmtId="0" fontId="37" fillId="33" borderId="11" xfId="0" applyFont="1" applyFill="1" applyBorder="1" applyAlignment="1">
      <alignment horizontal="center" vertical="center" wrapText="1"/>
    </xf>
    <xf numFmtId="0" fontId="0" fillId="33" borderId="11" xfId="0" applyFill="1" applyBorder="1" applyAlignment="1">
      <alignment/>
    </xf>
    <xf numFmtId="0" fontId="37" fillId="33" borderId="11" xfId="0" applyFont="1" applyFill="1" applyBorder="1" applyAlignment="1">
      <alignment horizontal="center" vertical="center"/>
    </xf>
    <xf numFmtId="0" fontId="37" fillId="34" borderId="0" xfId="0" applyFont="1" applyFill="1" applyAlignment="1">
      <alignment horizontal="center" vertical="center"/>
    </xf>
    <xf numFmtId="49" fontId="27" fillId="33" borderId="11" xfId="0" applyNumberFormat="1" applyFont="1" applyFill="1" applyBorder="1" applyAlignment="1">
      <alignment horizontal="center" vertical="center" wrapText="1"/>
    </xf>
    <xf numFmtId="49" fontId="27" fillId="34" borderId="11" xfId="0" applyNumberFormat="1" applyFont="1" applyFill="1" applyBorder="1" applyAlignment="1">
      <alignment horizontal="center" vertical="center" wrapText="1"/>
    </xf>
    <xf numFmtId="3" fontId="27" fillId="34" borderId="11" xfId="0" applyNumberFormat="1" applyFont="1" applyFill="1" applyBorder="1" applyAlignment="1">
      <alignment vertical="center" wrapText="1"/>
    </xf>
    <xf numFmtId="3" fontId="27" fillId="33" borderId="11" xfId="0" applyNumberFormat="1" applyFont="1" applyFill="1" applyBorder="1" applyAlignment="1">
      <alignment horizontal="right" vertical="center" wrapText="1"/>
    </xf>
    <xf numFmtId="0" fontId="37" fillId="33" borderId="12" xfId="0" applyFont="1" applyFill="1" applyBorder="1" applyAlignment="1">
      <alignment/>
    </xf>
    <xf numFmtId="0" fontId="37" fillId="0" borderId="17" xfId="0" applyFont="1" applyFill="1" applyBorder="1" applyAlignment="1">
      <alignment horizontal="justify" vertical="top" wrapText="1"/>
    </xf>
    <xf numFmtId="49" fontId="37" fillId="33" borderId="17" xfId="0" applyNumberFormat="1" applyFont="1" applyFill="1" applyBorder="1" applyAlignment="1">
      <alignment horizontal="center" vertical="center" wrapText="1"/>
    </xf>
    <xf numFmtId="49" fontId="31" fillId="0" borderId="11" xfId="79" applyNumberFormat="1" applyFont="1" applyFill="1" applyBorder="1" applyAlignment="1">
      <alignment horizontal="center" vertical="center" wrapText="1"/>
      <protection/>
    </xf>
    <xf numFmtId="49" fontId="31" fillId="0" borderId="12" xfId="79" applyNumberFormat="1" applyFont="1" applyFill="1" applyBorder="1" applyAlignment="1">
      <alignment horizontal="center" vertical="center" wrapText="1"/>
      <protection/>
    </xf>
    <xf numFmtId="49" fontId="37" fillId="0" borderId="21" xfId="0" applyNumberFormat="1" applyFont="1" applyFill="1" applyBorder="1" applyAlignment="1">
      <alignment horizontal="right" vertical="center" wrapText="1"/>
    </xf>
    <xf numFmtId="49" fontId="37" fillId="0" borderId="22" xfId="0" applyNumberFormat="1" applyFont="1" applyFill="1" applyBorder="1" applyAlignment="1">
      <alignment horizontal="center" vertical="center" wrapText="1"/>
    </xf>
    <xf numFmtId="49" fontId="37" fillId="0" borderId="29" xfId="0" applyNumberFormat="1" applyFont="1" applyFill="1" applyBorder="1" applyAlignment="1">
      <alignment horizontal="center" vertical="center" wrapText="1"/>
    </xf>
    <xf numFmtId="49" fontId="37" fillId="0" borderId="16" xfId="0" applyNumberFormat="1" applyFont="1" applyFill="1" applyBorder="1" applyAlignment="1">
      <alignment horizontal="center" vertical="center" wrapText="1"/>
    </xf>
    <xf numFmtId="0" fontId="37" fillId="0" borderId="0" xfId="0" applyFont="1" applyFill="1" applyBorder="1" applyAlignment="1">
      <alignment horizontal="justify" vertical="top" wrapText="1"/>
    </xf>
    <xf numFmtId="2" fontId="37" fillId="0" borderId="11" xfId="0" applyNumberFormat="1" applyFont="1" applyFill="1" applyBorder="1" applyAlignment="1">
      <alignment vertical="center" wrapText="1"/>
    </xf>
    <xf numFmtId="49" fontId="37" fillId="0" borderId="12" xfId="0" applyNumberFormat="1" applyFont="1" applyFill="1" applyBorder="1" applyAlignment="1">
      <alignment horizontal="right" vertical="center" wrapText="1"/>
    </xf>
    <xf numFmtId="0" fontId="27" fillId="26" borderId="12" xfId="0" applyFont="1" applyFill="1" applyBorder="1" applyAlignment="1">
      <alignment horizontal="left" vertical="center" wrapText="1"/>
    </xf>
    <xf numFmtId="49" fontId="27" fillId="8" borderId="21" xfId="0" applyNumberFormat="1" applyFont="1" applyFill="1" applyBorder="1" applyAlignment="1">
      <alignment horizontal="left" vertical="center" wrapText="1"/>
    </xf>
    <xf numFmtId="49" fontId="37" fillId="32" borderId="21" xfId="0" applyNumberFormat="1" applyFont="1" applyFill="1" applyBorder="1" applyAlignment="1">
      <alignment horizontal="left" vertical="center" wrapText="1"/>
    </xf>
    <xf numFmtId="49" fontId="37" fillId="4" borderId="21" xfId="0" applyNumberFormat="1" applyFont="1" applyFill="1" applyBorder="1" applyAlignment="1">
      <alignment horizontal="left" vertical="center" wrapText="1"/>
    </xf>
    <xf numFmtId="0" fontId="37" fillId="31" borderId="21" xfId="0" applyFont="1" applyFill="1" applyBorder="1" applyAlignment="1">
      <alignment horizontal="left" vertical="center" wrapText="1"/>
    </xf>
    <xf numFmtId="49" fontId="37" fillId="27" borderId="21" xfId="0" applyNumberFormat="1" applyFont="1" applyFill="1" applyBorder="1" applyAlignment="1">
      <alignment horizontal="left" vertical="center" wrapText="1"/>
    </xf>
    <xf numFmtId="0" fontId="37" fillId="27" borderId="22" xfId="0" applyFont="1" applyFill="1" applyBorder="1" applyAlignment="1">
      <alignment horizontal="left" vertical="center" wrapText="1"/>
    </xf>
    <xf numFmtId="0" fontId="37" fillId="32" borderId="22" xfId="0" applyFont="1" applyFill="1" applyBorder="1" applyAlignment="1">
      <alignment horizontal="left" vertical="center" wrapText="1"/>
    </xf>
    <xf numFmtId="0" fontId="37" fillId="4" borderId="22" xfId="0" applyFont="1" applyFill="1" applyBorder="1" applyAlignment="1">
      <alignment horizontal="left" vertical="center" wrapText="1"/>
    </xf>
    <xf numFmtId="0" fontId="37" fillId="24" borderId="22" xfId="0" applyFont="1" applyFill="1" applyBorder="1" applyAlignment="1">
      <alignment horizontal="left" vertical="center" wrapText="1"/>
    </xf>
    <xf numFmtId="49" fontId="37" fillId="10" borderId="12" xfId="0" applyNumberFormat="1" applyFont="1" applyFill="1" applyBorder="1" applyAlignment="1">
      <alignment horizontal="left" vertical="center" wrapText="1"/>
    </xf>
    <xf numFmtId="0" fontId="27" fillId="29" borderId="22" xfId="0" applyFont="1" applyFill="1" applyBorder="1" applyAlignment="1">
      <alignment horizontal="left" vertical="center" wrapText="1"/>
    </xf>
    <xf numFmtId="0" fontId="27" fillId="8" borderId="22" xfId="0" applyFont="1" applyFill="1" applyBorder="1" applyAlignment="1">
      <alignment horizontal="left" vertical="center" wrapText="1"/>
    </xf>
    <xf numFmtId="49" fontId="22" fillId="34" borderId="28" xfId="0" applyNumberFormat="1" applyFont="1" applyFill="1" applyBorder="1" applyAlignment="1">
      <alignment horizontal="left" vertical="center" wrapText="1"/>
    </xf>
    <xf numFmtId="49" fontId="37" fillId="35" borderId="12" xfId="0" applyNumberFormat="1" applyFont="1" applyFill="1" applyBorder="1" applyAlignment="1">
      <alignment horizontal="left" vertical="center" wrapText="1"/>
    </xf>
    <xf numFmtId="49" fontId="37" fillId="0" borderId="27" xfId="0" applyNumberFormat="1" applyFont="1" applyBorder="1" applyAlignment="1">
      <alignment horizontal="left" vertical="center" wrapText="1"/>
    </xf>
    <xf numFmtId="49" fontId="37" fillId="0" borderId="28" xfId="0" applyNumberFormat="1" applyFont="1" applyBorder="1" applyAlignment="1">
      <alignment horizontal="left" vertical="center" wrapText="1"/>
    </xf>
    <xf numFmtId="49" fontId="37" fillId="0" borderId="21" xfId="0" applyNumberFormat="1" applyFont="1" applyBorder="1" applyAlignment="1">
      <alignment horizontal="left" vertical="center" wrapText="1"/>
    </xf>
    <xf numFmtId="49" fontId="22" fillId="0" borderId="0" xfId="0" applyNumberFormat="1" applyFont="1" applyAlignment="1">
      <alignment horizontal="left" vertical="center" wrapText="1"/>
    </xf>
    <xf numFmtId="49" fontId="22" fillId="0" borderId="0" xfId="0" applyNumberFormat="1" applyFont="1" applyAlignment="1">
      <alignment horizontal="left" vertical="center"/>
    </xf>
    <xf numFmtId="0" fontId="34" fillId="0" borderId="0" xfId="66" applyFont="1">
      <alignment/>
      <protection/>
    </xf>
    <xf numFmtId="0" fontId="24" fillId="0" borderId="0" xfId="66" applyFont="1" applyAlignment="1">
      <alignment horizontal="center"/>
      <protection/>
    </xf>
    <xf numFmtId="0" fontId="24" fillId="0" borderId="0" xfId="66" applyFont="1" applyAlignment="1">
      <alignment horizontal="left"/>
      <protection/>
    </xf>
    <xf numFmtId="175" fontId="24" fillId="0" borderId="0" xfId="66" applyNumberFormat="1" applyFont="1">
      <alignment/>
      <protection/>
    </xf>
    <xf numFmtId="0" fontId="43" fillId="0" borderId="0" xfId="66" applyFont="1" applyAlignment="1">
      <alignment horizontal="center"/>
      <protection/>
    </xf>
    <xf numFmtId="0" fontId="43" fillId="0" borderId="0" xfId="66" applyFont="1" applyAlignment="1">
      <alignment horizontal="left"/>
      <protection/>
    </xf>
    <xf numFmtId="175" fontId="25" fillId="0" borderId="0" xfId="66" applyNumberFormat="1" applyFont="1">
      <alignment/>
      <protection/>
    </xf>
    <xf numFmtId="0" fontId="35" fillId="0" borderId="0" xfId="66" applyFont="1">
      <alignment/>
      <protection/>
    </xf>
    <xf numFmtId="49" fontId="31" fillId="0" borderId="0" xfId="0" applyNumberFormat="1" applyFont="1" applyFill="1" applyBorder="1" applyAlignment="1">
      <alignment horizontal="right" vertical="center" wrapText="1"/>
    </xf>
    <xf numFmtId="3" fontId="44" fillId="0" borderId="11" xfId="70" applyNumberFormat="1" applyFont="1" applyFill="1" applyBorder="1" applyAlignment="1">
      <alignment horizontal="center" vertical="center" wrapText="1"/>
      <protection/>
    </xf>
    <xf numFmtId="0" fontId="31" fillId="0" borderId="11" xfId="68" applyNumberFormat="1" applyFont="1" applyFill="1" applyBorder="1" applyAlignment="1">
      <alignment vertical="center"/>
      <protection/>
    </xf>
    <xf numFmtId="3" fontId="31" fillId="0" borderId="11" xfId="68" applyNumberFormat="1" applyFont="1" applyFill="1" applyBorder="1" applyAlignment="1">
      <alignment vertical="center"/>
      <protection/>
    </xf>
    <xf numFmtId="3" fontId="31" fillId="0" borderId="11" xfId="0" applyNumberFormat="1" applyFont="1" applyFill="1" applyBorder="1" applyAlignment="1">
      <alignment horizontal="center" vertical="center"/>
    </xf>
    <xf numFmtId="0" fontId="37" fillId="0" borderId="11" xfId="0" applyFont="1" applyFill="1" applyBorder="1" applyAlignment="1">
      <alignment vertical="top" wrapText="1"/>
    </xf>
    <xf numFmtId="0" fontId="25" fillId="0" borderId="0" xfId="71" applyFont="1" applyFill="1">
      <alignment/>
      <protection/>
    </xf>
    <xf numFmtId="0" fontId="0" fillId="0" borderId="0" xfId="0" applyFill="1" applyAlignment="1">
      <alignment/>
    </xf>
    <xf numFmtId="0" fontId="0" fillId="0" borderId="0" xfId="0" applyFill="1" applyAlignment="1">
      <alignment wrapText="1"/>
    </xf>
    <xf numFmtId="175" fontId="30" fillId="0" borderId="0" xfId="0" applyNumberFormat="1" applyFont="1" applyFill="1" applyAlignment="1">
      <alignment vertical="center"/>
    </xf>
    <xf numFmtId="175" fontId="30" fillId="0" borderId="0" xfId="0" applyNumberFormat="1" applyFont="1" applyFill="1" applyAlignment="1">
      <alignment vertical="center" wrapText="1"/>
    </xf>
    <xf numFmtId="0" fontId="30" fillId="0" borderId="0" xfId="0" applyFont="1" applyFill="1" applyAlignment="1">
      <alignment vertical="center" wrapText="1"/>
    </xf>
    <xf numFmtId="0" fontId="30" fillId="0" borderId="0" xfId="0" applyFont="1" applyFill="1" applyAlignment="1">
      <alignment vertical="center"/>
    </xf>
    <xf numFmtId="0" fontId="24" fillId="0" borderId="0" xfId="79" applyFont="1" applyFill="1" applyAlignment="1">
      <alignment vertical="center"/>
      <protection/>
    </xf>
    <xf numFmtId="0" fontId="24" fillId="0" borderId="0" xfId="79" applyFont="1" applyFill="1" applyAlignment="1">
      <alignment vertical="center" wrapText="1"/>
      <protection/>
    </xf>
    <xf numFmtId="0" fontId="28" fillId="0" borderId="0" xfId="79" applyFont="1" applyFill="1" applyAlignment="1">
      <alignment vertical="center"/>
      <protection/>
    </xf>
    <xf numFmtId="0" fontId="28" fillId="0" borderId="0" xfId="79" applyFont="1" applyFill="1" applyAlignment="1">
      <alignment vertical="center" wrapText="1"/>
      <protection/>
    </xf>
    <xf numFmtId="49" fontId="37" fillId="0" borderId="27" xfId="0" applyNumberFormat="1" applyFont="1" applyFill="1" applyBorder="1" applyAlignment="1">
      <alignment horizontal="center" vertical="center" wrapText="1"/>
    </xf>
    <xf numFmtId="0" fontId="24" fillId="0" borderId="0" xfId="71" applyFont="1" applyFill="1" applyAlignment="1">
      <alignment vertical="center"/>
      <protection/>
    </xf>
    <xf numFmtId="0" fontId="24" fillId="0" borderId="0" xfId="71" applyFont="1" applyFill="1" applyAlignment="1">
      <alignment vertical="center" wrapText="1"/>
      <protection/>
    </xf>
    <xf numFmtId="0" fontId="26" fillId="0" borderId="0" xfId="71" applyFont="1" applyFill="1" applyAlignment="1">
      <alignment vertical="center" wrapText="1"/>
      <protection/>
    </xf>
    <xf numFmtId="0" fontId="24" fillId="0" borderId="0" xfId="71" applyFont="1" applyFill="1" applyAlignment="1">
      <alignment horizontal="center" vertical="center"/>
      <protection/>
    </xf>
    <xf numFmtId="0" fontId="24" fillId="0" borderId="0" xfId="71" applyFont="1" applyFill="1" applyAlignment="1">
      <alignment horizontal="center" vertical="center" wrapText="1"/>
      <protection/>
    </xf>
    <xf numFmtId="0" fontId="26" fillId="0" borderId="0" xfId="71" applyFont="1" applyFill="1" applyAlignment="1">
      <alignment vertical="center"/>
      <protection/>
    </xf>
    <xf numFmtId="2" fontId="31" fillId="0" borderId="12" xfId="79" applyNumberFormat="1" applyFont="1" applyFill="1" applyBorder="1" applyAlignment="1">
      <alignment horizontal="justify" vertical="top" wrapText="1"/>
      <protection/>
    </xf>
    <xf numFmtId="0" fontId="37" fillId="0" borderId="31" xfId="0" applyFont="1" applyFill="1" applyBorder="1" applyAlignment="1">
      <alignment horizontal="justify" vertical="top" wrapText="1"/>
    </xf>
    <xf numFmtId="0" fontId="23" fillId="0" borderId="0" xfId="0" applyFont="1" applyFill="1" applyAlignment="1">
      <alignment vertical="center"/>
    </xf>
    <xf numFmtId="0" fontId="23" fillId="0" borderId="0" xfId="0" applyFont="1" applyFill="1" applyAlignment="1">
      <alignment vertical="center" wrapText="1"/>
    </xf>
    <xf numFmtId="0" fontId="29" fillId="0" borderId="0" xfId="0" applyFont="1" applyFill="1" applyAlignment="1">
      <alignment vertical="center"/>
    </xf>
    <xf numFmtId="0" fontId="29" fillId="0" borderId="0" xfId="0" applyFont="1" applyFill="1" applyAlignment="1">
      <alignment vertical="center" wrapText="1"/>
    </xf>
    <xf numFmtId="49" fontId="22" fillId="0" borderId="11" xfId="0" applyNumberFormat="1" applyFont="1" applyFill="1" applyBorder="1" applyAlignment="1">
      <alignment horizontal="center" vertical="center" wrapText="1"/>
    </xf>
    <xf numFmtId="3" fontId="37" fillId="0" borderId="17" xfId="0" applyNumberFormat="1" applyFont="1" applyFill="1" applyBorder="1" applyAlignment="1">
      <alignment vertical="center" wrapText="1"/>
    </xf>
    <xf numFmtId="0" fontId="37" fillId="0" borderId="26" xfId="0" applyFont="1" applyFill="1" applyBorder="1" applyAlignment="1">
      <alignment horizontal="justify" vertical="top" wrapText="1"/>
    </xf>
    <xf numFmtId="49" fontId="22" fillId="0" borderId="0" xfId="0" applyNumberFormat="1" applyFont="1" applyFill="1" applyAlignment="1">
      <alignment horizontal="center" vertical="center" wrapText="1"/>
    </xf>
    <xf numFmtId="175" fontId="22" fillId="0" borderId="0" xfId="0" applyNumberFormat="1" applyFont="1" applyFill="1" applyAlignment="1">
      <alignment vertical="center" wrapText="1"/>
    </xf>
    <xf numFmtId="49" fontId="22" fillId="0" borderId="0" xfId="0" applyNumberFormat="1" applyFont="1" applyFill="1" applyAlignment="1">
      <alignment horizontal="center"/>
    </xf>
    <xf numFmtId="175" fontId="22" fillId="0" borderId="0" xfId="0" applyNumberFormat="1" applyFont="1" applyFill="1" applyAlignment="1">
      <alignment/>
    </xf>
    <xf numFmtId="0" fontId="0" fillId="0" borderId="0" xfId="0" applyFill="1" applyAlignment="1">
      <alignment/>
    </xf>
    <xf numFmtId="0" fontId="37" fillId="0" borderId="10" xfId="0" applyFont="1" applyFill="1" applyBorder="1" applyAlignment="1">
      <alignment horizontal="center" vertical="center" wrapText="1"/>
    </xf>
    <xf numFmtId="0" fontId="37" fillId="24" borderId="0" xfId="0" applyFont="1" applyFill="1" applyBorder="1" applyAlignment="1">
      <alignment horizontal="right" vertical="center" wrapText="1"/>
    </xf>
    <xf numFmtId="0" fontId="37" fillId="0" borderId="22" xfId="0" applyFont="1" applyFill="1" applyBorder="1" applyAlignment="1">
      <alignment horizontal="right" vertical="center" wrapText="1"/>
    </xf>
    <xf numFmtId="49" fontId="37" fillId="0" borderId="16" xfId="0" applyNumberFormat="1" applyFont="1" applyFill="1" applyBorder="1" applyAlignment="1">
      <alignment vertical="center" wrapText="1"/>
    </xf>
    <xf numFmtId="0" fontId="22" fillId="0" borderId="0" xfId="66" applyFont="1" applyFill="1" applyAlignment="1">
      <alignment horizontal="center"/>
      <protection/>
    </xf>
    <xf numFmtId="0" fontId="22" fillId="0" borderId="10" xfId="66" applyFont="1" applyFill="1" applyBorder="1" applyAlignment="1">
      <alignment horizontal="center" vertical="center" wrapText="1"/>
      <protection/>
    </xf>
    <xf numFmtId="0" fontId="22" fillId="0" borderId="10" xfId="66" applyFont="1" applyFill="1" applyBorder="1" applyAlignment="1">
      <alignment horizontal="center" vertical="center"/>
      <protection/>
    </xf>
    <xf numFmtId="175" fontId="22" fillId="0" borderId="11" xfId="66" applyNumberFormat="1" applyFont="1" applyFill="1" applyBorder="1" applyAlignment="1">
      <alignment horizontal="center" vertical="center" wrapText="1"/>
      <protection/>
    </xf>
    <xf numFmtId="0" fontId="44" fillId="0" borderId="11" xfId="0" applyFont="1" applyFill="1" applyBorder="1" applyAlignment="1">
      <alignment horizontal="center" vertical="center" wrapText="1"/>
    </xf>
    <xf numFmtId="0" fontId="44" fillId="0" borderId="11" xfId="0" applyFont="1" applyFill="1" applyBorder="1" applyAlignment="1">
      <alignment horizontal="left" vertical="top" wrapText="1"/>
    </xf>
    <xf numFmtId="3" fontId="44" fillId="0" borderId="11"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1" xfId="0" applyFont="1" applyFill="1" applyBorder="1" applyAlignment="1">
      <alignment horizontal="left" vertical="top" wrapText="1"/>
    </xf>
    <xf numFmtId="3" fontId="31" fillId="0" borderId="11" xfId="0" applyNumberFormat="1" applyFont="1" applyFill="1" applyBorder="1" applyAlignment="1">
      <alignment horizontal="center" vertical="center" wrapText="1"/>
    </xf>
    <xf numFmtId="0" fontId="31" fillId="0" borderId="11" xfId="0" applyFont="1" applyFill="1" applyBorder="1" applyAlignment="1">
      <alignment vertical="top" wrapText="1"/>
    </xf>
    <xf numFmtId="0" fontId="44" fillId="0" borderId="11" xfId="0" applyFont="1" applyFill="1" applyBorder="1" applyAlignment="1">
      <alignment horizontal="center" vertical="top" wrapText="1"/>
    </xf>
    <xf numFmtId="0" fontId="31" fillId="0" borderId="11" xfId="0" applyFont="1" applyFill="1" applyBorder="1" applyAlignment="1">
      <alignment horizontal="center" vertical="top" wrapText="1"/>
    </xf>
    <xf numFmtId="49" fontId="44" fillId="0" borderId="14" xfId="0" applyNumberFormat="1" applyFont="1" applyFill="1" applyBorder="1" applyAlignment="1">
      <alignment vertical="top" wrapText="1"/>
    </xf>
    <xf numFmtId="3" fontId="31" fillId="0" borderId="11" xfId="0" applyNumberFormat="1" applyFont="1" applyFill="1" applyBorder="1" applyAlignment="1">
      <alignment horizontal="center" vertical="top" wrapText="1"/>
    </xf>
    <xf numFmtId="49" fontId="31" fillId="0" borderId="14" xfId="0" applyNumberFormat="1" applyFont="1" applyFill="1" applyBorder="1" applyAlignment="1">
      <alignment horizontal="center" vertical="top"/>
    </xf>
    <xf numFmtId="49" fontId="31" fillId="0" borderId="14" xfId="0" applyNumberFormat="1" applyFont="1" applyFill="1" applyBorder="1" applyAlignment="1">
      <alignment vertical="top" wrapText="1"/>
    </xf>
    <xf numFmtId="49" fontId="44" fillId="0" borderId="11" xfId="0" applyNumberFormat="1" applyFont="1" applyFill="1" applyBorder="1" applyAlignment="1">
      <alignment horizontal="center"/>
    </xf>
    <xf numFmtId="0" fontId="44" fillId="0" borderId="11" xfId="0" applyFont="1" applyFill="1" applyBorder="1" applyAlignment="1">
      <alignment vertical="top" wrapText="1"/>
    </xf>
    <xf numFmtId="49" fontId="31" fillId="0" borderId="11" xfId="0" applyNumberFormat="1" applyFont="1" applyFill="1" applyBorder="1" applyAlignment="1">
      <alignment horizontal="center" vertical="center"/>
    </xf>
    <xf numFmtId="49" fontId="44" fillId="0" borderId="11" xfId="0" applyNumberFormat="1" applyFont="1" applyFill="1" applyBorder="1" applyAlignment="1">
      <alignment horizontal="center" vertical="center"/>
    </xf>
    <xf numFmtId="0" fontId="31" fillId="0" borderId="11" xfId="0" applyNumberFormat="1" applyFont="1" applyFill="1" applyBorder="1" applyAlignment="1">
      <alignment horizontal="left" vertical="top" wrapText="1"/>
    </xf>
    <xf numFmtId="49" fontId="31" fillId="0" borderId="14" xfId="0" applyNumberFormat="1" applyFont="1" applyFill="1" applyBorder="1" applyAlignment="1">
      <alignment horizontal="center" vertical="center"/>
    </xf>
    <xf numFmtId="2" fontId="31" fillId="0" borderId="14" xfId="0" applyNumberFormat="1" applyFont="1" applyFill="1" applyBorder="1" applyAlignment="1">
      <alignment vertical="top" wrapText="1"/>
    </xf>
    <xf numFmtId="49" fontId="31" fillId="0" borderId="14" xfId="0" applyNumberFormat="1" applyFont="1" applyFill="1" applyBorder="1" applyAlignment="1">
      <alignment horizontal="center"/>
    </xf>
    <xf numFmtId="49" fontId="31" fillId="0" borderId="19" xfId="0" applyNumberFormat="1" applyFont="1" applyFill="1" applyBorder="1" applyAlignment="1">
      <alignment vertical="top" wrapText="1"/>
    </xf>
    <xf numFmtId="0" fontId="44" fillId="0" borderId="11" xfId="0" applyFont="1" applyFill="1" applyBorder="1" applyAlignment="1">
      <alignment horizontal="left" vertical="top"/>
    </xf>
    <xf numFmtId="3" fontId="44" fillId="0" borderId="11" xfId="0" applyNumberFormat="1" applyFont="1" applyFill="1" applyBorder="1" applyAlignment="1">
      <alignment horizontal="center" vertical="center"/>
    </xf>
    <xf numFmtId="0" fontId="31" fillId="0" borderId="11" xfId="0" applyFont="1" applyFill="1" applyBorder="1" applyAlignment="1">
      <alignment horizontal="center" vertical="center"/>
    </xf>
    <xf numFmtId="0" fontId="13" fillId="0" borderId="0" xfId="0" applyFont="1" applyFill="1" applyBorder="1" applyAlignment="1">
      <alignment horizontal="right" vertical="center" wrapText="1"/>
    </xf>
    <xf numFmtId="0" fontId="48" fillId="0" borderId="0" xfId="0" applyFont="1" applyFill="1" applyAlignment="1">
      <alignment/>
    </xf>
    <xf numFmtId="175" fontId="34" fillId="0" borderId="29" xfId="0" applyNumberFormat="1" applyFont="1" applyFill="1" applyBorder="1" applyAlignment="1">
      <alignment vertical="center"/>
    </xf>
    <xf numFmtId="175" fontId="31" fillId="0" borderId="29" xfId="0" applyNumberFormat="1" applyFont="1" applyFill="1" applyBorder="1" applyAlignment="1">
      <alignment vertical="center"/>
    </xf>
    <xf numFmtId="0" fontId="23" fillId="0" borderId="12" xfId="0" applyFont="1" applyFill="1" applyBorder="1" applyAlignment="1">
      <alignment horizontal="center" vertical="center" wrapText="1"/>
    </xf>
    <xf numFmtId="0" fontId="23" fillId="0" borderId="17" xfId="0" applyFont="1" applyFill="1" applyBorder="1" applyAlignment="1">
      <alignment horizontal="center" vertical="center" wrapText="1"/>
    </xf>
    <xf numFmtId="175" fontId="23" fillId="0" borderId="11" xfId="0" applyNumberFormat="1" applyFont="1" applyFill="1" applyBorder="1" applyAlignment="1">
      <alignment horizontal="center" vertical="center" wrapText="1"/>
    </xf>
    <xf numFmtId="0" fontId="23" fillId="0" borderId="11" xfId="0" applyFont="1" applyFill="1" applyBorder="1" applyAlignment="1">
      <alignment vertical="center" wrapText="1"/>
    </xf>
    <xf numFmtId="49" fontId="23" fillId="0" borderId="21" xfId="0" applyNumberFormat="1" applyFont="1" applyFill="1" applyBorder="1" applyAlignment="1">
      <alignment horizontal="center" vertical="center" wrapText="1"/>
    </xf>
    <xf numFmtId="49" fontId="23" fillId="0" borderId="28" xfId="0" applyNumberFormat="1" applyFont="1" applyFill="1" applyBorder="1" applyAlignment="1">
      <alignment horizontal="center" vertical="center" wrapText="1"/>
    </xf>
    <xf numFmtId="49" fontId="23" fillId="0" borderId="20" xfId="0" applyNumberFormat="1" applyFont="1" applyFill="1" applyBorder="1" applyAlignment="1">
      <alignment horizontal="center" vertical="center" wrapText="1"/>
    </xf>
    <xf numFmtId="3" fontId="27" fillId="0" borderId="11" xfId="0" applyNumberFormat="1" applyFont="1" applyFill="1" applyBorder="1" applyAlignment="1">
      <alignment horizontal="right" vertical="center" wrapText="1"/>
    </xf>
    <xf numFmtId="0" fontId="27" fillId="0" borderId="14" xfId="0" applyFont="1" applyFill="1" applyBorder="1" applyAlignment="1">
      <alignment horizontal="left" vertical="center" wrapText="1"/>
    </xf>
    <xf numFmtId="49" fontId="27" fillId="0" borderId="12" xfId="0" applyNumberFormat="1" applyFont="1" applyFill="1" applyBorder="1" applyAlignment="1">
      <alignment horizontal="right" vertical="center" wrapText="1"/>
    </xf>
    <xf numFmtId="49" fontId="27" fillId="0" borderId="27" xfId="0" applyNumberFormat="1" applyFont="1" applyFill="1" applyBorder="1" applyAlignment="1">
      <alignment horizontal="left" vertical="center" wrapText="1"/>
    </xf>
    <xf numFmtId="49" fontId="27" fillId="0" borderId="17" xfId="0" applyNumberFormat="1" applyFont="1" applyFill="1" applyBorder="1" applyAlignment="1">
      <alignment horizontal="left" vertical="center" wrapText="1"/>
    </xf>
    <xf numFmtId="0" fontId="31" fillId="0" borderId="32" xfId="0" applyFont="1" applyFill="1" applyBorder="1" applyAlignment="1">
      <alignment horizontal="left" vertical="top" wrapText="1"/>
    </xf>
    <xf numFmtId="49" fontId="37" fillId="0" borderId="28" xfId="0" applyNumberFormat="1" applyFont="1" applyFill="1" applyBorder="1" applyAlignment="1">
      <alignment horizontal="left" vertical="center" wrapText="1"/>
    </xf>
    <xf numFmtId="49" fontId="37" fillId="0" borderId="20" xfId="0" applyNumberFormat="1" applyFont="1" applyFill="1" applyBorder="1" applyAlignment="1">
      <alignment horizontal="left" vertical="center" wrapText="1"/>
    </xf>
    <xf numFmtId="0" fontId="49" fillId="0" borderId="11" xfId="0" applyFont="1" applyFill="1" applyBorder="1" applyAlignment="1">
      <alignment horizontal="left" vertical="top" wrapText="1"/>
    </xf>
    <xf numFmtId="0" fontId="31" fillId="0" borderId="27" xfId="0" applyFont="1" applyFill="1" applyBorder="1" applyAlignment="1">
      <alignment horizontal="justify" vertical="top" wrapText="1"/>
    </xf>
    <xf numFmtId="2" fontId="27" fillId="0" borderId="12" xfId="79" applyNumberFormat="1" applyFont="1" applyFill="1" applyBorder="1" applyAlignment="1">
      <alignment horizontal="left" vertical="center" wrapText="1"/>
      <protection/>
    </xf>
    <xf numFmtId="2" fontId="31" fillId="0" borderId="12" xfId="79" applyNumberFormat="1" applyFont="1" applyFill="1" applyBorder="1" applyAlignment="1">
      <alignment horizontal="left" vertical="center" wrapText="1"/>
      <protection/>
    </xf>
    <xf numFmtId="2" fontId="31" fillId="0" borderId="12" xfId="79" applyNumberFormat="1" applyFont="1" applyFill="1" applyBorder="1" applyAlignment="1">
      <alignment horizontal="left" vertical="top" wrapText="1"/>
      <protection/>
    </xf>
    <xf numFmtId="0" fontId="27" fillId="0" borderId="12" xfId="0" applyFont="1" applyFill="1" applyBorder="1" applyAlignment="1">
      <alignment horizontal="right" vertical="center" wrapText="1"/>
    </xf>
    <xf numFmtId="0" fontId="27" fillId="0" borderId="27" xfId="0" applyFont="1" applyFill="1" applyBorder="1" applyAlignment="1">
      <alignment horizontal="left" vertical="center" wrapText="1"/>
    </xf>
    <xf numFmtId="0" fontId="37" fillId="0" borderId="21" xfId="0" applyFont="1" applyFill="1" applyBorder="1" applyAlignment="1">
      <alignment horizontal="right" vertical="center" wrapText="1"/>
    </xf>
    <xf numFmtId="0" fontId="37" fillId="0" borderId="28" xfId="0" applyFont="1" applyFill="1" applyBorder="1" applyAlignment="1">
      <alignment horizontal="left" vertical="center" wrapText="1"/>
    </xf>
    <xf numFmtId="49" fontId="37" fillId="0" borderId="11" xfId="0" applyNumberFormat="1" applyFont="1" applyFill="1" applyBorder="1" applyAlignment="1">
      <alignment horizontal="left" vertical="center" wrapText="1"/>
    </xf>
    <xf numFmtId="3" fontId="37" fillId="0" borderId="33" xfId="0" applyNumberFormat="1" applyFont="1" applyFill="1" applyBorder="1" applyAlignment="1">
      <alignment horizontal="right" vertical="center" wrapText="1"/>
    </xf>
    <xf numFmtId="0" fontId="37" fillId="0" borderId="12" xfId="0" applyFont="1" applyFill="1" applyBorder="1" applyAlignment="1">
      <alignment horizontal="right" vertical="center" wrapText="1"/>
    </xf>
    <xf numFmtId="0" fontId="37" fillId="0" borderId="27" xfId="0" applyFont="1" applyFill="1" applyBorder="1" applyAlignment="1">
      <alignment horizontal="left" vertical="center" wrapText="1"/>
    </xf>
    <xf numFmtId="49" fontId="37" fillId="0" borderId="17" xfId="0" applyNumberFormat="1" applyFont="1" applyFill="1" applyBorder="1" applyAlignment="1">
      <alignment horizontal="left" vertical="center" wrapText="1"/>
    </xf>
    <xf numFmtId="0" fontId="44" fillId="0" borderId="34" xfId="0" applyFont="1" applyFill="1" applyBorder="1" applyAlignment="1">
      <alignment vertical="center" wrapText="1"/>
    </xf>
    <xf numFmtId="49" fontId="27" fillId="0" borderId="24" xfId="0" applyNumberFormat="1" applyFont="1" applyFill="1" applyBorder="1" applyAlignment="1">
      <alignment horizontal="right" vertical="center" wrapText="1"/>
    </xf>
    <xf numFmtId="49" fontId="27" fillId="0" borderId="0" xfId="0" applyNumberFormat="1" applyFont="1" applyFill="1" applyBorder="1" applyAlignment="1">
      <alignment horizontal="left" vertical="center" wrapText="1"/>
    </xf>
    <xf numFmtId="49" fontId="27" fillId="0" borderId="30" xfId="0" applyNumberFormat="1" applyFont="1" applyFill="1" applyBorder="1" applyAlignment="1">
      <alignment horizontal="left" vertical="center" wrapText="1"/>
    </xf>
    <xf numFmtId="49" fontId="27" fillId="0" borderId="30" xfId="0" applyNumberFormat="1" applyFont="1" applyFill="1" applyBorder="1" applyAlignment="1">
      <alignment vertical="center" wrapText="1"/>
    </xf>
    <xf numFmtId="3" fontId="44" fillId="0" borderId="11" xfId="0" applyNumberFormat="1" applyFont="1" applyFill="1" applyBorder="1" applyAlignment="1">
      <alignment horizontal="right" vertical="center" wrapText="1"/>
    </xf>
    <xf numFmtId="3" fontId="44" fillId="0" borderId="35" xfId="0" applyNumberFormat="1" applyFont="1" applyFill="1" applyBorder="1" applyAlignment="1">
      <alignment horizontal="right" vertical="center" wrapText="1"/>
    </xf>
    <xf numFmtId="2" fontId="37" fillId="0" borderId="12" xfId="79" applyNumberFormat="1" applyFont="1" applyFill="1" applyBorder="1" applyAlignment="1">
      <alignment horizontal="left" vertical="top" wrapText="1"/>
      <protection/>
    </xf>
    <xf numFmtId="49" fontId="37" fillId="0" borderId="20" xfId="0" applyNumberFormat="1" applyFont="1" applyFill="1" applyBorder="1" applyAlignment="1">
      <alignment vertical="center" wrapText="1"/>
    </xf>
    <xf numFmtId="3" fontId="31" fillId="0" borderId="17" xfId="79" applyNumberFormat="1" applyFont="1" applyFill="1" applyBorder="1" applyAlignment="1">
      <alignment vertical="center" wrapText="1"/>
      <protection/>
    </xf>
    <xf numFmtId="3" fontId="31" fillId="0" borderId="17" xfId="79" applyNumberFormat="1" applyFont="1" applyFill="1" applyBorder="1" applyAlignment="1">
      <alignment horizontal="right" vertical="center" wrapText="1"/>
      <protection/>
    </xf>
    <xf numFmtId="0" fontId="27" fillId="0" borderId="12" xfId="0" applyFont="1" applyFill="1" applyBorder="1" applyAlignment="1">
      <alignment vertical="center" wrapText="1"/>
    </xf>
    <xf numFmtId="49" fontId="27" fillId="0" borderId="17" xfId="0" applyNumberFormat="1" applyFont="1" applyFill="1" applyBorder="1" applyAlignment="1">
      <alignment vertical="center" wrapText="1"/>
    </xf>
    <xf numFmtId="3" fontId="27" fillId="0" borderId="17" xfId="0" applyNumberFormat="1" applyFont="1" applyFill="1" applyBorder="1" applyAlignment="1">
      <alignment horizontal="right" vertical="center" wrapText="1"/>
    </xf>
    <xf numFmtId="0" fontId="37" fillId="0" borderId="12" xfId="0" applyFont="1" applyFill="1" applyBorder="1" applyAlignment="1">
      <alignment horizontal="left" vertical="center" wrapText="1"/>
    </xf>
    <xf numFmtId="0" fontId="37" fillId="0" borderId="29" xfId="0" applyFont="1" applyFill="1" applyBorder="1" applyAlignment="1">
      <alignment horizontal="left" vertical="center" wrapText="1"/>
    </xf>
    <xf numFmtId="49" fontId="37" fillId="0" borderId="16" xfId="0" applyNumberFormat="1" applyFont="1" applyFill="1" applyBorder="1" applyAlignment="1">
      <alignment horizontal="left" vertical="center" wrapText="1"/>
    </xf>
    <xf numFmtId="0" fontId="37" fillId="0" borderId="12" xfId="0" applyFont="1" applyFill="1" applyBorder="1" applyAlignment="1">
      <alignment horizontal="left" vertical="top" wrapText="1"/>
    </xf>
    <xf numFmtId="0" fontId="37" fillId="0" borderId="11" xfId="0" applyFont="1" applyFill="1" applyBorder="1" applyAlignment="1">
      <alignment vertical="center" wrapText="1"/>
    </xf>
    <xf numFmtId="0" fontId="37" fillId="0" borderId="12" xfId="0" applyFont="1" applyFill="1" applyBorder="1" applyAlignment="1">
      <alignment vertical="top" wrapText="1"/>
    </xf>
    <xf numFmtId="2" fontId="37" fillId="0" borderId="11" xfId="79" applyNumberFormat="1" applyFont="1" applyFill="1" applyBorder="1" applyAlignment="1">
      <alignment horizontal="left" vertical="center" wrapText="1"/>
      <protection/>
    </xf>
    <xf numFmtId="49" fontId="37" fillId="0" borderId="30" xfId="0" applyNumberFormat="1" applyFont="1" applyFill="1" applyBorder="1" applyAlignment="1">
      <alignment horizontal="left" vertical="center" wrapText="1"/>
    </xf>
    <xf numFmtId="0" fontId="37" fillId="0" borderId="24" xfId="0" applyFont="1" applyFill="1" applyBorder="1" applyAlignment="1">
      <alignment horizontal="right" vertical="center" wrapText="1"/>
    </xf>
    <xf numFmtId="0" fontId="37" fillId="0" borderId="0" xfId="0" applyFont="1" applyFill="1" applyBorder="1" applyAlignment="1">
      <alignment horizontal="left" vertical="center" wrapText="1"/>
    </xf>
    <xf numFmtId="2" fontId="27" fillId="0" borderId="12" xfId="79" applyNumberFormat="1" applyFont="1" applyFill="1" applyBorder="1" applyAlignment="1">
      <alignment horizontal="left" vertical="top" wrapText="1"/>
      <protection/>
    </xf>
    <xf numFmtId="2" fontId="37" fillId="0" borderId="11" xfId="79" applyNumberFormat="1" applyFont="1" applyFill="1" applyBorder="1" applyAlignment="1">
      <alignment horizontal="left" vertical="top" wrapText="1"/>
      <protection/>
    </xf>
    <xf numFmtId="49" fontId="31" fillId="0" borderId="17" xfId="0" applyNumberFormat="1" applyFont="1" applyFill="1" applyBorder="1" applyAlignment="1">
      <alignment vertical="center" wrapText="1"/>
    </xf>
    <xf numFmtId="0" fontId="27" fillId="0" borderId="11" xfId="0" applyFont="1" applyFill="1" applyBorder="1" applyAlignment="1">
      <alignment vertical="center" wrapText="1"/>
    </xf>
    <xf numFmtId="0" fontId="26" fillId="0" borderId="0" xfId="71" applyFont="1" applyFill="1" applyAlignment="1">
      <alignment horizontal="center" vertical="center"/>
      <protection/>
    </xf>
    <xf numFmtId="0" fontId="26" fillId="0" borderId="0" xfId="71" applyFont="1" applyFill="1" applyAlignment="1">
      <alignment horizontal="center" vertical="center" wrapText="1"/>
      <protection/>
    </xf>
    <xf numFmtId="49" fontId="37" fillId="0" borderId="27" xfId="0" applyNumberFormat="1" applyFont="1" applyFill="1" applyBorder="1" applyAlignment="1">
      <alignment horizontal="left" vertical="center" wrapText="1"/>
    </xf>
    <xf numFmtId="0" fontId="27" fillId="0" borderId="12" xfId="0" applyFont="1" applyFill="1" applyBorder="1" applyAlignment="1">
      <alignment horizontal="justify" vertical="top" wrapText="1"/>
    </xf>
    <xf numFmtId="49" fontId="27" fillId="0" borderId="27" xfId="0" applyNumberFormat="1" applyFont="1" applyFill="1" applyBorder="1" applyAlignment="1">
      <alignment horizontal="right" vertical="center" wrapText="1"/>
    </xf>
    <xf numFmtId="49" fontId="37" fillId="0" borderId="27" xfId="0" applyNumberFormat="1" applyFont="1" applyFill="1" applyBorder="1" applyAlignment="1">
      <alignment horizontal="right" vertical="center" wrapText="1"/>
    </xf>
    <xf numFmtId="2" fontId="37" fillId="0" borderId="27" xfId="0" applyNumberFormat="1" applyFont="1" applyFill="1" applyBorder="1" applyAlignment="1">
      <alignment vertical="center" wrapText="1"/>
    </xf>
    <xf numFmtId="49" fontId="37" fillId="0" borderId="12" xfId="0" applyNumberFormat="1" applyFont="1" applyFill="1" applyBorder="1" applyAlignment="1">
      <alignment vertical="center"/>
    </xf>
    <xf numFmtId="49" fontId="37" fillId="0" borderId="27" xfId="0" applyNumberFormat="1" applyFont="1" applyFill="1" applyBorder="1" applyAlignment="1">
      <alignment horizontal="left" vertical="center"/>
    </xf>
    <xf numFmtId="49" fontId="37" fillId="0" borderId="17" xfId="0" applyNumberFormat="1" applyFont="1" applyFill="1" applyBorder="1" applyAlignment="1">
      <alignment horizontal="left" vertical="center"/>
    </xf>
    <xf numFmtId="49" fontId="37" fillId="0" borderId="11" xfId="0" applyNumberFormat="1" applyFont="1" applyFill="1" applyBorder="1" applyAlignment="1">
      <alignment vertical="center"/>
    </xf>
    <xf numFmtId="3" fontId="37" fillId="0" borderId="11" xfId="0" applyNumberFormat="1" applyFont="1" applyFill="1" applyBorder="1" applyAlignment="1">
      <alignment horizontal="right"/>
    </xf>
    <xf numFmtId="49" fontId="37" fillId="0" borderId="12" xfId="0" applyNumberFormat="1" applyFont="1" applyFill="1" applyBorder="1" applyAlignment="1">
      <alignment horizontal="right" vertical="center"/>
    </xf>
    <xf numFmtId="49" fontId="37" fillId="0" borderId="27" xfId="0" applyNumberFormat="1" applyFont="1" applyFill="1" applyBorder="1" applyAlignment="1">
      <alignment horizontal="right" vertical="center"/>
    </xf>
    <xf numFmtId="49" fontId="37" fillId="0" borderId="17" xfId="0" applyNumberFormat="1" applyFont="1" applyFill="1" applyBorder="1" applyAlignment="1">
      <alignment vertical="center"/>
    </xf>
    <xf numFmtId="49" fontId="37" fillId="0" borderId="28" xfId="0" applyNumberFormat="1" applyFont="1" applyFill="1" applyBorder="1" applyAlignment="1">
      <alignment horizontal="right" vertical="center" wrapText="1"/>
    </xf>
    <xf numFmtId="0" fontId="27" fillId="0" borderId="11" xfId="0" applyFont="1" applyFill="1" applyBorder="1" applyAlignment="1">
      <alignment vertical="top" wrapText="1"/>
    </xf>
    <xf numFmtId="49" fontId="27" fillId="0" borderId="12" xfId="0" applyNumberFormat="1" applyFont="1" applyFill="1" applyBorder="1" applyAlignment="1">
      <alignment horizontal="right" vertical="top" wrapText="1"/>
    </xf>
    <xf numFmtId="49" fontId="27" fillId="0" borderId="27" xfId="0" applyNumberFormat="1" applyFont="1" applyFill="1" applyBorder="1" applyAlignment="1">
      <alignment horizontal="left" vertical="top" wrapText="1"/>
    </xf>
    <xf numFmtId="49" fontId="27" fillId="0" borderId="17" xfId="0" applyNumberFormat="1" applyFont="1" applyFill="1" applyBorder="1" applyAlignment="1">
      <alignment horizontal="left" vertical="top" wrapText="1"/>
    </xf>
    <xf numFmtId="3" fontId="27" fillId="0" borderId="11" xfId="0" applyNumberFormat="1" applyFont="1" applyFill="1" applyBorder="1" applyAlignment="1">
      <alignment horizontal="right" vertical="top" wrapText="1"/>
    </xf>
    <xf numFmtId="49" fontId="37" fillId="0" borderId="12" xfId="0" applyNumberFormat="1" applyFont="1" applyFill="1" applyBorder="1" applyAlignment="1">
      <alignment horizontal="right" vertical="top" wrapText="1"/>
    </xf>
    <xf numFmtId="49" fontId="37" fillId="0" borderId="27" xfId="0" applyNumberFormat="1" applyFont="1" applyFill="1" applyBorder="1" applyAlignment="1">
      <alignment horizontal="left" vertical="top" wrapText="1"/>
    </xf>
    <xf numFmtId="49" fontId="37" fillId="0" borderId="17" xfId="0" applyNumberFormat="1" applyFont="1" applyFill="1" applyBorder="1" applyAlignment="1">
      <alignment horizontal="left" vertical="top" wrapText="1"/>
    </xf>
    <xf numFmtId="3" fontId="37" fillId="0" borderId="11" xfId="0" applyNumberFormat="1" applyFont="1" applyFill="1" applyBorder="1" applyAlignment="1">
      <alignment horizontal="right" vertical="top" wrapText="1"/>
    </xf>
    <xf numFmtId="2" fontId="37" fillId="0" borderId="27" xfId="0" applyNumberFormat="1" applyFont="1" applyFill="1" applyBorder="1" applyAlignment="1">
      <alignment vertical="top" wrapText="1"/>
    </xf>
    <xf numFmtId="49" fontId="37" fillId="0" borderId="12" xfId="0" applyNumberFormat="1" applyFont="1" applyFill="1" applyBorder="1" applyAlignment="1">
      <alignment vertical="top"/>
    </xf>
    <xf numFmtId="49" fontId="37" fillId="0" borderId="27" xfId="0" applyNumberFormat="1" applyFont="1" applyFill="1" applyBorder="1" applyAlignment="1">
      <alignment horizontal="left" vertical="top"/>
    </xf>
    <xf numFmtId="49" fontId="37" fillId="0" borderId="17" xfId="0" applyNumberFormat="1" applyFont="1" applyFill="1" applyBorder="1" applyAlignment="1">
      <alignment horizontal="left" vertical="top"/>
    </xf>
    <xf numFmtId="49" fontId="37" fillId="0" borderId="11" xfId="0" applyNumberFormat="1" applyFont="1" applyFill="1" applyBorder="1" applyAlignment="1">
      <alignment vertical="top"/>
    </xf>
    <xf numFmtId="3" fontId="37" fillId="0" borderId="11" xfId="0" applyNumberFormat="1" applyFont="1" applyFill="1" applyBorder="1" applyAlignment="1">
      <alignment horizontal="right" vertical="top"/>
    </xf>
    <xf numFmtId="2" fontId="37" fillId="0" borderId="11" xfId="0" applyNumberFormat="1" applyFont="1" applyFill="1" applyBorder="1" applyAlignment="1">
      <alignment vertical="top" wrapText="1"/>
    </xf>
    <xf numFmtId="3" fontId="37" fillId="0" borderId="11" xfId="0" applyNumberFormat="1" applyFont="1" applyFill="1" applyBorder="1" applyAlignment="1">
      <alignment horizontal="right" vertical="center"/>
    </xf>
    <xf numFmtId="0" fontId="50" fillId="0" borderId="11" xfId="0" applyFont="1" applyFill="1" applyBorder="1" applyAlignment="1">
      <alignment vertical="top" wrapText="1"/>
    </xf>
    <xf numFmtId="49" fontId="50" fillId="0" borderId="12" xfId="0" applyNumberFormat="1" applyFont="1" applyFill="1" applyBorder="1" applyAlignment="1">
      <alignment horizontal="right" vertical="center" wrapText="1"/>
    </xf>
    <xf numFmtId="49" fontId="50" fillId="0" borderId="27" xfId="0" applyNumberFormat="1" applyFont="1" applyFill="1" applyBorder="1" applyAlignment="1">
      <alignment horizontal="right" vertical="center" wrapText="1"/>
    </xf>
    <xf numFmtId="49" fontId="50" fillId="0" borderId="17" xfId="0" applyNumberFormat="1" applyFont="1" applyFill="1" applyBorder="1" applyAlignment="1">
      <alignment horizontal="left" vertical="center" wrapText="1"/>
    </xf>
    <xf numFmtId="49" fontId="50" fillId="0" borderId="11" xfId="0" applyNumberFormat="1" applyFont="1" applyFill="1" applyBorder="1" applyAlignment="1">
      <alignment horizontal="center" vertical="center" wrapText="1"/>
    </xf>
    <xf numFmtId="1" fontId="50" fillId="0" borderId="11" xfId="0" applyNumberFormat="1" applyFont="1" applyFill="1" applyBorder="1" applyAlignment="1">
      <alignment horizontal="right" vertical="center"/>
    </xf>
    <xf numFmtId="0" fontId="49" fillId="0" borderId="11" xfId="0" applyFont="1" applyFill="1" applyBorder="1" applyAlignment="1">
      <alignment vertical="top" wrapText="1"/>
    </xf>
    <xf numFmtId="49" fontId="49" fillId="0" borderId="12" xfId="0" applyNumberFormat="1" applyFont="1" applyFill="1" applyBorder="1" applyAlignment="1">
      <alignment horizontal="right" vertical="center" wrapText="1"/>
    </xf>
    <xf numFmtId="49" fontId="49" fillId="0" borderId="27" xfId="0" applyNumberFormat="1" applyFont="1" applyFill="1" applyBorder="1" applyAlignment="1">
      <alignment horizontal="right" vertical="center" wrapText="1"/>
    </xf>
    <xf numFmtId="49" fontId="49" fillId="0" borderId="17" xfId="0" applyNumberFormat="1" applyFont="1" applyFill="1" applyBorder="1" applyAlignment="1">
      <alignment horizontal="left" vertical="center" wrapText="1"/>
    </xf>
    <xf numFmtId="49" fontId="49" fillId="0" borderId="11" xfId="0" applyNumberFormat="1" applyFont="1" applyFill="1" applyBorder="1" applyAlignment="1">
      <alignment horizontal="center" vertical="center" wrapText="1"/>
    </xf>
    <xf numFmtId="1" fontId="49" fillId="0" borderId="11" xfId="0" applyNumberFormat="1" applyFont="1" applyFill="1" applyBorder="1" applyAlignment="1">
      <alignment horizontal="right" vertical="center"/>
    </xf>
    <xf numFmtId="0" fontId="45" fillId="0" borderId="0" xfId="66" applyFont="1" applyFill="1">
      <alignment/>
      <protection/>
    </xf>
    <xf numFmtId="0" fontId="37" fillId="0" borderId="0" xfId="66" applyFont="1" applyFill="1" applyAlignment="1">
      <alignment horizontal="center"/>
      <protection/>
    </xf>
    <xf numFmtId="49" fontId="31" fillId="24" borderId="24" xfId="0" applyNumberFormat="1" applyFont="1" applyFill="1" applyBorder="1" applyAlignment="1">
      <alignment horizontal="left" vertical="center" wrapText="1"/>
    </xf>
    <xf numFmtId="49" fontId="31" fillId="24" borderId="0" xfId="0" applyNumberFormat="1" applyFont="1" applyFill="1" applyBorder="1" applyAlignment="1">
      <alignment horizontal="right" vertical="center" wrapText="1"/>
    </xf>
    <xf numFmtId="49" fontId="31" fillId="24" borderId="30" xfId="0" applyNumberFormat="1" applyFont="1" applyFill="1" applyBorder="1" applyAlignment="1">
      <alignment vertical="center" wrapText="1"/>
    </xf>
    <xf numFmtId="0" fontId="34" fillId="0" borderId="0" xfId="0" applyFont="1" applyFill="1" applyAlignment="1">
      <alignment vertical="center" wrapText="1"/>
    </xf>
    <xf numFmtId="0" fontId="34" fillId="0" borderId="0" xfId="0" applyFont="1" applyFill="1" applyAlignment="1">
      <alignment vertical="center"/>
    </xf>
    <xf numFmtId="0" fontId="23" fillId="0" borderId="13" xfId="0" applyFont="1" applyFill="1" applyBorder="1" applyAlignment="1">
      <alignment horizontal="center" vertical="center" wrapText="1"/>
    </xf>
    <xf numFmtId="175" fontId="23" fillId="0" borderId="10"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0" borderId="17"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49" fontId="27" fillId="0" borderId="21" xfId="0" applyNumberFormat="1" applyFont="1" applyFill="1" applyBorder="1" applyAlignment="1">
      <alignment horizontal="center" vertical="center" wrapText="1"/>
    </xf>
    <xf numFmtId="49" fontId="27" fillId="0" borderId="28" xfId="0" applyNumberFormat="1" applyFont="1" applyFill="1" applyBorder="1" applyAlignment="1">
      <alignment horizontal="center" vertical="center" wrapText="1"/>
    </xf>
    <xf numFmtId="49" fontId="27" fillId="0" borderId="20" xfId="0" applyNumberFormat="1" applyFont="1" applyFill="1" applyBorder="1" applyAlignment="1">
      <alignment horizontal="center" vertical="center" wrapText="1"/>
    </xf>
    <xf numFmtId="49" fontId="27" fillId="0" borderId="17" xfId="0" applyNumberFormat="1" applyFont="1" applyFill="1" applyBorder="1" applyAlignment="1">
      <alignment horizontal="center" vertical="center" wrapText="1"/>
    </xf>
    <xf numFmtId="0" fontId="27" fillId="0" borderId="11" xfId="0" applyFont="1" applyFill="1" applyBorder="1" applyAlignment="1">
      <alignment horizontal="justify" vertical="top" wrapText="1"/>
    </xf>
    <xf numFmtId="2" fontId="27" fillId="0" borderId="12" xfId="79" applyNumberFormat="1" applyFont="1" applyFill="1" applyBorder="1" applyAlignment="1">
      <alignment horizontal="justify" vertical="top" wrapText="1"/>
      <protection/>
    </xf>
    <xf numFmtId="49" fontId="44" fillId="0" borderId="11" xfId="79" applyNumberFormat="1" applyFont="1" applyFill="1" applyBorder="1" applyAlignment="1">
      <alignment horizontal="center" vertical="center" wrapText="1"/>
      <protection/>
    </xf>
    <xf numFmtId="49" fontId="44" fillId="0" borderId="12" xfId="79" applyNumberFormat="1" applyFont="1" applyFill="1" applyBorder="1" applyAlignment="1">
      <alignment horizontal="center" vertical="center" wrapText="1"/>
      <protection/>
    </xf>
    <xf numFmtId="49" fontId="44" fillId="0" borderId="17" xfId="79" applyNumberFormat="1" applyFont="1" applyFill="1" applyBorder="1" applyAlignment="1">
      <alignment horizontal="center" vertical="center" wrapText="1"/>
      <protection/>
    </xf>
    <xf numFmtId="3" fontId="44" fillId="0" borderId="11" xfId="79" applyNumberFormat="1" applyFont="1" applyFill="1" applyBorder="1" applyAlignment="1">
      <alignment vertical="center" wrapText="1"/>
      <protection/>
    </xf>
    <xf numFmtId="2" fontId="37" fillId="0" borderId="12" xfId="79" applyNumberFormat="1" applyFont="1" applyFill="1" applyBorder="1" applyAlignment="1">
      <alignment horizontal="justify" vertical="top" wrapText="1"/>
      <protection/>
    </xf>
    <xf numFmtId="49" fontId="37" fillId="0" borderId="22" xfId="0" applyNumberFormat="1" applyFont="1" applyFill="1" applyBorder="1" applyAlignment="1">
      <alignment horizontal="right" vertical="center" wrapText="1"/>
    </xf>
    <xf numFmtId="49" fontId="37" fillId="0" borderId="29" xfId="0" applyNumberFormat="1" applyFont="1" applyFill="1" applyBorder="1" applyAlignment="1">
      <alignment horizontal="left" vertical="center" wrapText="1"/>
    </xf>
    <xf numFmtId="49" fontId="27" fillId="0" borderId="27" xfId="0" applyNumberFormat="1" applyFont="1" applyFill="1" applyBorder="1" applyAlignment="1">
      <alignment horizontal="center" vertical="center" wrapText="1"/>
    </xf>
    <xf numFmtId="49" fontId="27" fillId="0" borderId="29"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49" fontId="37" fillId="0" borderId="29" xfId="0" applyNumberFormat="1" applyFont="1" applyFill="1" applyBorder="1" applyAlignment="1">
      <alignment horizontal="right" vertical="center" wrapText="1"/>
    </xf>
    <xf numFmtId="2" fontId="37" fillId="0" borderId="11" xfId="79" applyNumberFormat="1" applyFont="1" applyFill="1" applyBorder="1" applyAlignment="1">
      <alignment horizontal="justify" vertical="top" wrapText="1"/>
      <protection/>
    </xf>
    <xf numFmtId="49" fontId="37" fillId="0" borderId="17" xfId="0" applyNumberFormat="1" applyFont="1" applyFill="1" applyBorder="1" applyAlignment="1">
      <alignment vertical="center" wrapText="1"/>
    </xf>
    <xf numFmtId="49" fontId="27" fillId="0" borderId="22" xfId="0" applyNumberFormat="1" applyFont="1" applyFill="1" applyBorder="1" applyAlignment="1">
      <alignment horizontal="right" vertical="center" wrapText="1"/>
    </xf>
    <xf numFmtId="49" fontId="27" fillId="0" borderId="29" xfId="0" applyNumberFormat="1" applyFont="1" applyFill="1" applyBorder="1" applyAlignment="1">
      <alignment horizontal="right" vertical="center" wrapText="1"/>
    </xf>
    <xf numFmtId="49" fontId="27" fillId="0" borderId="16" xfId="0" applyNumberFormat="1" applyFont="1" applyFill="1" applyBorder="1" applyAlignment="1">
      <alignment vertical="center" wrapText="1"/>
    </xf>
    <xf numFmtId="0" fontId="44" fillId="0" borderId="0" xfId="0" applyFont="1" applyFill="1" applyAlignment="1">
      <alignment horizontal="justify" vertical="top" wrapText="1"/>
    </xf>
    <xf numFmtId="49" fontId="27" fillId="0" borderId="23" xfId="0" applyNumberFormat="1" applyFont="1" applyFill="1" applyBorder="1" applyAlignment="1">
      <alignment horizontal="center" vertical="center" wrapText="1"/>
    </xf>
    <xf numFmtId="49" fontId="27" fillId="0" borderId="21" xfId="0" applyNumberFormat="1" applyFont="1" applyFill="1" applyBorder="1" applyAlignment="1">
      <alignment horizontal="right" vertical="center" wrapText="1"/>
    </xf>
    <xf numFmtId="49" fontId="27" fillId="0" borderId="28" xfId="0" applyNumberFormat="1" applyFont="1" applyFill="1" applyBorder="1" applyAlignment="1">
      <alignment horizontal="right" vertical="center" wrapText="1"/>
    </xf>
    <xf numFmtId="49" fontId="27" fillId="0" borderId="20" xfId="0" applyNumberFormat="1" applyFont="1" applyFill="1" applyBorder="1" applyAlignment="1">
      <alignment horizontal="left" vertical="center" wrapText="1"/>
    </xf>
    <xf numFmtId="0" fontId="27" fillId="0" borderId="12"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33" xfId="0" applyFont="1" applyFill="1" applyBorder="1" applyAlignment="1">
      <alignment horizontal="justify" vertical="top" wrapText="1"/>
    </xf>
    <xf numFmtId="49" fontId="27" fillId="0" borderId="25" xfId="0" applyNumberFormat="1"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0" borderId="29" xfId="0" applyFont="1" applyFill="1" applyBorder="1" applyAlignment="1">
      <alignment horizontal="right" vertical="center" wrapText="1"/>
    </xf>
    <xf numFmtId="49" fontId="27" fillId="0" borderId="16" xfId="0" applyNumberFormat="1" applyFont="1" applyFill="1" applyBorder="1" applyAlignment="1">
      <alignment horizontal="left" vertical="center" wrapText="1"/>
    </xf>
    <xf numFmtId="49" fontId="27" fillId="0" borderId="37" xfId="0" applyNumberFormat="1" applyFont="1" applyFill="1" applyBorder="1" applyAlignment="1">
      <alignment horizontal="center" vertical="center" wrapText="1"/>
    </xf>
    <xf numFmtId="3" fontId="27" fillId="0" borderId="33" xfId="0" applyNumberFormat="1" applyFont="1" applyFill="1" applyBorder="1" applyAlignment="1">
      <alignment horizontal="right" vertical="center" wrapText="1"/>
    </xf>
    <xf numFmtId="49" fontId="37" fillId="0" borderId="14" xfId="0" applyNumberFormat="1" applyFont="1" applyFill="1" applyBorder="1" applyAlignment="1">
      <alignment horizontal="center" vertical="center" wrapText="1"/>
    </xf>
    <xf numFmtId="0" fontId="37" fillId="0" borderId="27" xfId="0" applyFont="1" applyFill="1" applyBorder="1" applyAlignment="1">
      <alignment horizontal="right" vertical="center" wrapText="1"/>
    </xf>
    <xf numFmtId="0" fontId="37" fillId="0" borderId="28" xfId="0" applyFont="1" applyFill="1" applyBorder="1" applyAlignment="1">
      <alignment horizontal="right" vertical="center" wrapText="1"/>
    </xf>
    <xf numFmtId="0" fontId="44" fillId="0" borderId="12" xfId="0" applyFont="1" applyFill="1" applyBorder="1" applyAlignment="1">
      <alignment horizontal="justify" vertical="top" wrapText="1"/>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center" vertical="center" wrapText="1"/>
    </xf>
    <xf numFmtId="0" fontId="31" fillId="0" borderId="11" xfId="0" applyFont="1" applyFill="1" applyBorder="1" applyAlignment="1">
      <alignment horizontal="justify" vertical="top" wrapText="1"/>
    </xf>
    <xf numFmtId="0" fontId="27" fillId="0" borderId="11" xfId="0" applyFont="1" applyFill="1" applyBorder="1" applyAlignment="1">
      <alignment horizontal="left" vertical="top" wrapText="1"/>
    </xf>
    <xf numFmtId="49" fontId="27" fillId="0" borderId="11" xfId="69" applyNumberFormat="1" applyFont="1" applyFill="1" applyBorder="1" applyAlignment="1">
      <alignment horizontal="center" vertical="center" wrapText="1"/>
      <protection/>
    </xf>
    <xf numFmtId="0" fontId="44" fillId="0" borderId="27" xfId="0" applyFont="1" applyFill="1" applyBorder="1" applyAlignment="1">
      <alignment horizontal="center" vertical="center" wrapText="1"/>
    </xf>
    <xf numFmtId="0" fontId="44" fillId="0" borderId="17" xfId="0" applyFont="1" applyFill="1" applyBorder="1" applyAlignment="1">
      <alignment horizontal="center" vertical="center" wrapText="1"/>
    </xf>
    <xf numFmtId="3" fontId="44" fillId="0" borderId="11" xfId="69" applyNumberFormat="1" applyFont="1" applyFill="1" applyBorder="1" applyAlignment="1">
      <alignment vertical="center" wrapText="1"/>
      <protection/>
    </xf>
    <xf numFmtId="0" fontId="44" fillId="0" borderId="11" xfId="0" applyFont="1" applyFill="1" applyBorder="1" applyAlignment="1">
      <alignment horizontal="justify" vertical="top" wrapText="1"/>
    </xf>
    <xf numFmtId="49" fontId="44" fillId="0" borderId="11"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49" fontId="31" fillId="0" borderId="22" xfId="0" applyNumberFormat="1" applyFont="1" applyFill="1" applyBorder="1" applyAlignment="1">
      <alignment horizontal="right" vertical="center" wrapText="1"/>
    </xf>
    <xf numFmtId="49" fontId="31" fillId="0" borderId="29" xfId="0" applyNumberFormat="1" applyFont="1" applyFill="1" applyBorder="1" applyAlignment="1">
      <alignment horizontal="right" vertical="center" wrapText="1"/>
    </xf>
    <xf numFmtId="49" fontId="31" fillId="0" borderId="16" xfId="0" applyNumberFormat="1" applyFont="1" applyFill="1" applyBorder="1" applyAlignment="1">
      <alignment vertical="center" wrapText="1"/>
    </xf>
    <xf numFmtId="49" fontId="44" fillId="0" borderId="17" xfId="71" applyNumberFormat="1" applyFont="1" applyFill="1" applyBorder="1" applyAlignment="1">
      <alignment horizontal="center" vertical="center" wrapText="1"/>
      <protection/>
    </xf>
    <xf numFmtId="0" fontId="49" fillId="0" borderId="27" xfId="0" applyFont="1" applyFill="1" applyBorder="1" applyAlignment="1">
      <alignment vertical="center" wrapText="1"/>
    </xf>
    <xf numFmtId="0" fontId="49" fillId="0" borderId="17" xfId="0" applyFont="1" applyFill="1" applyBorder="1" applyAlignment="1">
      <alignment vertical="center" wrapText="1"/>
    </xf>
    <xf numFmtId="0" fontId="27" fillId="0" borderId="28"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44" fillId="0" borderId="14" xfId="0" applyFont="1" applyFill="1" applyBorder="1" applyAlignment="1">
      <alignment horizontal="justify" vertical="top" wrapText="1"/>
    </xf>
    <xf numFmtId="49" fontId="44" fillId="0" borderId="12" xfId="0" applyNumberFormat="1" applyFont="1" applyFill="1" applyBorder="1" applyAlignment="1">
      <alignment horizontal="center" vertical="center" wrapText="1"/>
    </xf>
    <xf numFmtId="49" fontId="27" fillId="0" borderId="20" xfId="0" applyNumberFormat="1" applyFont="1" applyFill="1" applyBorder="1" applyAlignment="1">
      <alignment vertical="center" wrapText="1"/>
    </xf>
    <xf numFmtId="49" fontId="44" fillId="0" borderId="17" xfId="0" applyNumberFormat="1" applyFont="1" applyFill="1" applyBorder="1" applyAlignment="1">
      <alignment horizontal="center" vertical="center" wrapText="1"/>
    </xf>
    <xf numFmtId="0" fontId="37" fillId="0" borderId="20" xfId="0" applyFont="1" applyFill="1" applyBorder="1" applyAlignment="1">
      <alignment horizontal="left" vertical="center" wrapText="1"/>
    </xf>
    <xf numFmtId="3" fontId="31" fillId="0" borderId="11" xfId="0" applyNumberFormat="1" applyFont="1" applyFill="1" applyBorder="1" applyAlignment="1">
      <alignment horizontal="right" vertical="center" wrapText="1"/>
    </xf>
    <xf numFmtId="0" fontId="27" fillId="0" borderId="27" xfId="0" applyFont="1" applyFill="1" applyBorder="1" applyAlignment="1">
      <alignment horizontal="right" vertical="center" wrapText="1"/>
    </xf>
    <xf numFmtId="0" fontId="27" fillId="0" borderId="11" xfId="0" applyFont="1" applyFill="1" applyBorder="1" applyAlignment="1">
      <alignment horizontal="center" vertical="center" wrapText="1"/>
    </xf>
    <xf numFmtId="0" fontId="27" fillId="0" borderId="14" xfId="0" applyFont="1" applyFill="1" applyBorder="1" applyAlignment="1">
      <alignment horizontal="justify" vertical="top" wrapText="1"/>
    </xf>
    <xf numFmtId="0" fontId="27" fillId="0" borderId="14" xfId="0" applyFont="1" applyFill="1" applyBorder="1" applyAlignment="1">
      <alignment horizontal="center" vertical="center" wrapText="1"/>
    </xf>
    <xf numFmtId="49" fontId="27" fillId="0" borderId="19" xfId="0" applyNumberFormat="1" applyFont="1" applyFill="1" applyBorder="1" applyAlignment="1">
      <alignment horizontal="center" vertical="center" wrapText="1"/>
    </xf>
    <xf numFmtId="0" fontId="31" fillId="0" borderId="0" xfId="0" applyFont="1" applyFill="1" applyAlignment="1">
      <alignment horizontal="justify" vertical="top" wrapText="1"/>
    </xf>
    <xf numFmtId="0" fontId="31" fillId="0" borderId="17" xfId="0" applyFont="1" applyFill="1" applyBorder="1" applyAlignment="1">
      <alignment horizontal="justify" vertical="top" wrapText="1"/>
    </xf>
    <xf numFmtId="0" fontId="37" fillId="0" borderId="16" xfId="0" applyFont="1" applyFill="1" applyBorder="1" applyAlignment="1">
      <alignment horizontal="justify" vertical="top" wrapText="1"/>
    </xf>
    <xf numFmtId="175" fontId="31" fillId="0" borderId="29" xfId="0" applyNumberFormat="1" applyFont="1" applyFill="1" applyBorder="1" applyAlignment="1">
      <alignment horizontal="right" vertical="center"/>
    </xf>
    <xf numFmtId="0" fontId="23" fillId="0" borderId="40" xfId="0" applyFont="1" applyFill="1" applyBorder="1" applyAlignment="1">
      <alignment horizontal="center" vertical="center" wrapText="1"/>
    </xf>
    <xf numFmtId="0" fontId="23" fillId="0" borderId="11" xfId="0" applyFont="1" applyFill="1" applyBorder="1" applyAlignment="1">
      <alignment horizontal="center" vertical="center" wrapText="1"/>
    </xf>
    <xf numFmtId="49" fontId="37" fillId="0" borderId="21" xfId="0" applyNumberFormat="1" applyFont="1" applyFill="1" applyBorder="1" applyAlignment="1">
      <alignment horizontal="center" vertical="center" wrapText="1"/>
    </xf>
    <xf numFmtId="49" fontId="37" fillId="0" borderId="28" xfId="0" applyNumberFormat="1" applyFont="1" applyFill="1" applyBorder="1" applyAlignment="1">
      <alignment horizontal="center" vertical="center" wrapText="1"/>
    </xf>
    <xf numFmtId="49" fontId="37" fillId="0" borderId="20" xfId="0" applyNumberFormat="1" applyFont="1" applyFill="1" applyBorder="1" applyAlignment="1">
      <alignment horizontal="center" vertical="center" wrapText="1"/>
    </xf>
    <xf numFmtId="2" fontId="27" fillId="0" borderId="12" xfId="79" applyNumberFormat="1" applyFont="1" applyFill="1" applyBorder="1" applyAlignment="1">
      <alignment horizontal="center" vertical="center" wrapText="1"/>
      <protection/>
    </xf>
    <xf numFmtId="2" fontId="37" fillId="0" borderId="12" xfId="79" applyNumberFormat="1" applyFont="1" applyFill="1" applyBorder="1" applyAlignment="1">
      <alignment horizontal="center" vertical="center" wrapText="1"/>
      <protection/>
    </xf>
    <xf numFmtId="2" fontId="37" fillId="0" borderId="11" xfId="79" applyNumberFormat="1" applyFont="1" applyFill="1" applyBorder="1" applyAlignment="1">
      <alignment horizontal="center" vertical="center" wrapText="1"/>
      <protection/>
    </xf>
    <xf numFmtId="2" fontId="27" fillId="0" borderId="11" xfId="79" applyNumberFormat="1" applyFont="1" applyFill="1" applyBorder="1" applyAlignment="1">
      <alignment horizontal="center" vertical="center" wrapText="1"/>
      <protection/>
    </xf>
    <xf numFmtId="49" fontId="27" fillId="0" borderId="24" xfId="0" applyNumberFormat="1" applyFont="1" applyFill="1" applyBorder="1" applyAlignment="1">
      <alignment horizontal="left" vertical="center" wrapText="1"/>
    </xf>
    <xf numFmtId="49" fontId="27" fillId="0" borderId="0" xfId="0" applyNumberFormat="1" applyFont="1" applyFill="1" applyBorder="1" applyAlignment="1">
      <alignment horizontal="right" vertical="center" wrapText="1"/>
    </xf>
    <xf numFmtId="3" fontId="27" fillId="0" borderId="11" xfId="0" applyNumberFormat="1" applyFont="1" applyFill="1" applyBorder="1" applyAlignment="1">
      <alignment vertical="top" wrapText="1"/>
    </xf>
    <xf numFmtId="0" fontId="31" fillId="0" borderId="12" xfId="0" applyFont="1" applyFill="1" applyBorder="1" applyAlignment="1">
      <alignment horizontal="justify" vertical="top" wrapText="1"/>
    </xf>
    <xf numFmtId="49" fontId="37" fillId="0" borderId="24" xfId="0" applyNumberFormat="1" applyFont="1" applyFill="1" applyBorder="1" applyAlignment="1">
      <alignment horizontal="right" vertical="center" wrapText="1"/>
    </xf>
    <xf numFmtId="49" fontId="37" fillId="0" borderId="0" xfId="0" applyNumberFormat="1" applyFont="1" applyFill="1" applyBorder="1" applyAlignment="1">
      <alignment horizontal="right" vertical="center" wrapText="1"/>
    </xf>
    <xf numFmtId="49" fontId="37" fillId="0" borderId="30" xfId="0" applyNumberFormat="1" applyFont="1" applyFill="1" applyBorder="1" applyAlignment="1">
      <alignment vertical="center" wrapText="1"/>
    </xf>
    <xf numFmtId="3" fontId="37" fillId="0" borderId="11" xfId="0" applyNumberFormat="1" applyFont="1" applyFill="1" applyBorder="1" applyAlignment="1">
      <alignment vertical="top" wrapText="1"/>
    </xf>
    <xf numFmtId="49" fontId="49" fillId="0" borderId="12" xfId="0" applyNumberFormat="1" applyFont="1" applyFill="1" applyBorder="1" applyAlignment="1">
      <alignment vertical="center"/>
    </xf>
    <xf numFmtId="3" fontId="49" fillId="0" borderId="11" xfId="0" applyNumberFormat="1" applyFont="1" applyFill="1" applyBorder="1" applyAlignment="1">
      <alignment vertical="center"/>
    </xf>
    <xf numFmtId="49" fontId="49" fillId="0" borderId="22" xfId="0" applyNumberFormat="1" applyFont="1" applyFill="1" applyBorder="1" applyAlignment="1">
      <alignment vertical="center"/>
    </xf>
    <xf numFmtId="0" fontId="37" fillId="0" borderId="12"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22" xfId="0" applyFont="1" applyFill="1" applyBorder="1" applyAlignment="1">
      <alignment horizontal="justify" vertical="top" wrapText="1"/>
    </xf>
    <xf numFmtId="0" fontId="37" fillId="0" borderId="36" xfId="0" applyFont="1" applyFill="1" applyBorder="1" applyAlignment="1">
      <alignment horizontal="center" vertical="center" wrapText="1"/>
    </xf>
    <xf numFmtId="49" fontId="37" fillId="0" borderId="37" xfId="0" applyNumberFormat="1" applyFont="1" applyFill="1" applyBorder="1" applyAlignment="1">
      <alignment horizontal="center" vertical="center" wrapText="1"/>
    </xf>
    <xf numFmtId="49" fontId="37" fillId="0" borderId="39" xfId="0" applyNumberFormat="1" applyFont="1" applyFill="1" applyBorder="1" applyAlignment="1">
      <alignment horizontal="center" vertical="center" wrapText="1"/>
    </xf>
    <xf numFmtId="49" fontId="37" fillId="0" borderId="38" xfId="0" applyNumberFormat="1" applyFont="1" applyFill="1" applyBorder="1" applyAlignment="1">
      <alignment horizontal="center" vertical="center" wrapText="1"/>
    </xf>
    <xf numFmtId="0" fontId="37" fillId="0" borderId="21" xfId="0" applyFont="1" applyFill="1" applyBorder="1" applyAlignment="1">
      <alignment horizontal="left" vertical="center" wrapText="1"/>
    </xf>
    <xf numFmtId="0" fontId="31" fillId="0" borderId="41" xfId="0" applyFont="1" applyFill="1" applyBorder="1" applyAlignment="1">
      <alignment horizontal="left" vertical="top" wrapText="1"/>
    </xf>
    <xf numFmtId="49" fontId="37" fillId="0" borderId="17" xfId="69" applyNumberFormat="1" applyFont="1" applyFill="1" applyBorder="1" applyAlignment="1">
      <alignment horizontal="center" vertical="center" wrapText="1"/>
      <protection/>
    </xf>
    <xf numFmtId="49" fontId="37" fillId="0" borderId="11" xfId="69" applyNumberFormat="1" applyFont="1" applyFill="1" applyBorder="1" applyAlignment="1">
      <alignment horizontal="center" vertical="center" wrapText="1"/>
      <protection/>
    </xf>
    <xf numFmtId="0" fontId="31" fillId="0" borderId="12"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17" xfId="0" applyFont="1" applyFill="1" applyBorder="1" applyAlignment="1">
      <alignment horizontal="center" vertical="center" wrapText="1"/>
    </xf>
    <xf numFmtId="3" fontId="31" fillId="0" borderId="11" xfId="69" applyNumberFormat="1" applyFont="1" applyFill="1" applyBorder="1" applyAlignment="1">
      <alignment vertical="center" wrapText="1"/>
      <protection/>
    </xf>
    <xf numFmtId="0" fontId="37" fillId="0" borderId="24"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0" xfId="0" applyFont="1" applyFill="1" applyBorder="1" applyAlignment="1">
      <alignment horizontal="right" vertical="center" wrapText="1"/>
    </xf>
    <xf numFmtId="2" fontId="31" fillId="0" borderId="11" xfId="79" applyNumberFormat="1" applyFont="1" applyFill="1" applyBorder="1" applyAlignment="1">
      <alignment horizontal="center" vertical="center" wrapText="1"/>
      <protection/>
    </xf>
    <xf numFmtId="49" fontId="31" fillId="0" borderId="12" xfId="0" applyNumberFormat="1" applyFont="1" applyFill="1" applyBorder="1" applyAlignment="1">
      <alignment horizontal="right" vertical="center" wrapText="1"/>
    </xf>
    <xf numFmtId="49" fontId="27" fillId="0" borderId="12" xfId="0" applyNumberFormat="1" applyFont="1" applyFill="1" applyBorder="1" applyAlignment="1">
      <alignment horizontal="left" vertical="center" wrapText="1"/>
    </xf>
    <xf numFmtId="3" fontId="44" fillId="0" borderId="11" xfId="71" applyNumberFormat="1" applyFont="1" applyFill="1" applyBorder="1" applyAlignment="1">
      <alignment vertical="center" wrapText="1"/>
      <protection/>
    </xf>
    <xf numFmtId="49" fontId="31" fillId="0" borderId="22" xfId="0" applyNumberFormat="1" applyFont="1" applyFill="1" applyBorder="1" applyAlignment="1">
      <alignment horizontal="left" vertical="center" wrapText="1"/>
    </xf>
    <xf numFmtId="49" fontId="31" fillId="0" borderId="24" xfId="0" applyNumberFormat="1" applyFont="1" applyFill="1" applyBorder="1" applyAlignment="1">
      <alignment horizontal="left" vertical="center" wrapText="1"/>
    </xf>
    <xf numFmtId="49" fontId="31" fillId="0" borderId="30" xfId="0" applyNumberFormat="1" applyFont="1" applyFill="1" applyBorder="1" applyAlignment="1">
      <alignment vertical="center" wrapText="1"/>
    </xf>
    <xf numFmtId="0" fontId="37" fillId="0" borderId="21"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44" fillId="0" borderId="15" xfId="0" applyFont="1" applyFill="1" applyBorder="1" applyAlignment="1">
      <alignment horizontal="justify" vertical="top" wrapText="1"/>
    </xf>
    <xf numFmtId="49" fontId="31" fillId="0" borderId="12" xfId="0" applyNumberFormat="1" applyFont="1" applyFill="1" applyBorder="1" applyAlignment="1">
      <alignment horizontal="center" vertical="center" wrapText="1"/>
    </xf>
    <xf numFmtId="0" fontId="31" fillId="0" borderId="36" xfId="0" applyFont="1" applyFill="1" applyBorder="1" applyAlignment="1">
      <alignment horizontal="justify" vertical="top" wrapText="1"/>
    </xf>
    <xf numFmtId="49" fontId="51" fillId="0" borderId="11" xfId="0" applyNumberFormat="1" applyFont="1" applyFill="1" applyBorder="1" applyAlignment="1">
      <alignment horizontal="center" vertical="center" wrapText="1"/>
    </xf>
    <xf numFmtId="0" fontId="27" fillId="0" borderId="32" xfId="0" applyFont="1" applyFill="1" applyBorder="1" applyAlignment="1">
      <alignment horizontal="justify" vertical="top" wrapText="1"/>
    </xf>
    <xf numFmtId="0" fontId="44" fillId="0" borderId="42" xfId="0" applyFont="1" applyFill="1" applyBorder="1" applyAlignment="1">
      <alignment horizontal="justify" vertical="top" wrapText="1"/>
    </xf>
    <xf numFmtId="0" fontId="27" fillId="0" borderId="15" xfId="0" applyFont="1" applyFill="1" applyBorder="1" applyAlignment="1">
      <alignment horizontal="justify" vertical="top" wrapText="1"/>
    </xf>
    <xf numFmtId="0" fontId="27" fillId="0" borderId="23" xfId="0" applyFont="1" applyFill="1" applyBorder="1" applyAlignment="1">
      <alignment horizontal="center" vertical="center" wrapText="1"/>
    </xf>
    <xf numFmtId="49" fontId="37" fillId="0" borderId="43" xfId="0" applyNumberFormat="1" applyFont="1" applyFill="1" applyBorder="1" applyAlignment="1">
      <alignment horizontal="center" vertical="center" wrapText="1"/>
    </xf>
    <xf numFmtId="0" fontId="34" fillId="0" borderId="0" xfId="0" applyFont="1" applyFill="1" applyAlignment="1">
      <alignment horizontal="left" vertical="center"/>
    </xf>
    <xf numFmtId="49" fontId="23" fillId="0" borderId="21" xfId="0" applyNumberFormat="1" applyFont="1" applyFill="1" applyBorder="1" applyAlignment="1">
      <alignment horizontal="left" vertical="center" wrapText="1"/>
    </xf>
    <xf numFmtId="49" fontId="27" fillId="0" borderId="21" xfId="0" applyNumberFormat="1" applyFont="1" applyFill="1" applyBorder="1" applyAlignment="1">
      <alignment horizontal="left" vertical="center" wrapText="1"/>
    </xf>
    <xf numFmtId="49" fontId="37" fillId="0" borderId="22" xfId="0" applyNumberFormat="1" applyFont="1" applyFill="1" applyBorder="1" applyAlignment="1">
      <alignment horizontal="left" vertical="center" wrapText="1"/>
    </xf>
    <xf numFmtId="49" fontId="27" fillId="0" borderId="22" xfId="0" applyNumberFormat="1" applyFont="1" applyFill="1" applyBorder="1" applyAlignment="1">
      <alignment horizontal="left" vertical="center" wrapText="1"/>
    </xf>
    <xf numFmtId="3" fontId="44" fillId="0" borderId="11" xfId="79" applyNumberFormat="1" applyFont="1" applyFill="1" applyBorder="1" applyAlignment="1">
      <alignment vertical="top" wrapText="1"/>
      <protection/>
    </xf>
    <xf numFmtId="3" fontId="49" fillId="0" borderId="12" xfId="0" applyNumberFormat="1" applyFont="1" applyFill="1" applyBorder="1" applyAlignment="1">
      <alignment vertical="center"/>
    </xf>
    <xf numFmtId="49" fontId="37" fillId="0" borderId="12" xfId="0" applyNumberFormat="1"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27" fillId="0" borderId="21" xfId="0" applyFont="1" applyFill="1" applyBorder="1" applyAlignment="1">
      <alignment horizontal="left" vertical="center" wrapText="1"/>
    </xf>
    <xf numFmtId="49" fontId="37" fillId="0" borderId="21" xfId="0" applyNumberFormat="1" applyFont="1" applyFill="1" applyBorder="1" applyAlignment="1">
      <alignment horizontal="left" vertical="center" wrapText="1"/>
    </xf>
    <xf numFmtId="0" fontId="31" fillId="0" borderId="44" xfId="0" applyFont="1" applyFill="1" applyBorder="1" applyAlignment="1">
      <alignment horizontal="justify" vertical="top" wrapText="1"/>
    </xf>
    <xf numFmtId="0" fontId="44" fillId="0" borderId="44" xfId="0" applyFont="1" applyFill="1" applyBorder="1" applyAlignment="1">
      <alignment horizontal="justify" vertical="top" wrapText="1"/>
    </xf>
    <xf numFmtId="0" fontId="37" fillId="0" borderId="22" xfId="0" applyFont="1" applyFill="1" applyBorder="1" applyAlignment="1">
      <alignment horizontal="left" vertical="center" wrapText="1"/>
    </xf>
    <xf numFmtId="0" fontId="37" fillId="0" borderId="0" xfId="66" applyFont="1" applyFill="1" applyAlignment="1">
      <alignment horizontal="right"/>
      <protection/>
    </xf>
    <xf numFmtId="0" fontId="24" fillId="0" borderId="0" xfId="66" applyFont="1" applyFill="1">
      <alignment/>
      <protection/>
    </xf>
    <xf numFmtId="175" fontId="37" fillId="0" borderId="0" xfId="66" applyNumberFormat="1" applyFont="1" applyFill="1">
      <alignment/>
      <protection/>
    </xf>
    <xf numFmtId="175" fontId="37" fillId="0" borderId="0" xfId="66" applyNumberFormat="1" applyFont="1" applyFill="1" applyAlignment="1">
      <alignment horizontal="right"/>
      <protection/>
    </xf>
    <xf numFmtId="49" fontId="31" fillId="0" borderId="45" xfId="0" applyNumberFormat="1" applyFont="1" applyFill="1" applyBorder="1" applyAlignment="1">
      <alignment horizontal="center" vertical="center" wrapText="1"/>
    </xf>
    <xf numFmtId="0" fontId="31" fillId="0" borderId="42" xfId="0" applyFont="1" applyFill="1" applyBorder="1" applyAlignment="1">
      <alignment vertical="top" wrapText="1"/>
    </xf>
    <xf numFmtId="49" fontId="31" fillId="0" borderId="26" xfId="0" applyNumberFormat="1" applyFont="1" applyFill="1" applyBorder="1" applyAlignment="1">
      <alignment horizontal="center" vertical="center" wrapText="1"/>
    </xf>
    <xf numFmtId="3" fontId="44" fillId="0" borderId="11" xfId="0" applyNumberFormat="1" applyFont="1" applyFill="1" applyBorder="1" applyAlignment="1">
      <alignment horizontal="center" vertical="top" wrapText="1"/>
    </xf>
    <xf numFmtId="0" fontId="44" fillId="0" borderId="11" xfId="0" applyFont="1" applyFill="1" applyBorder="1" applyAlignment="1">
      <alignment horizontal="left" vertical="center" wrapText="1"/>
    </xf>
    <xf numFmtId="0" fontId="31" fillId="0" borderId="11" xfId="0" applyFont="1" applyFill="1" applyBorder="1" applyAlignment="1">
      <alignment wrapText="1"/>
    </xf>
    <xf numFmtId="0" fontId="24" fillId="0" borderId="11" xfId="0" applyFont="1" applyFill="1" applyBorder="1" applyAlignment="1">
      <alignment horizontal="center" vertical="center" wrapText="1"/>
    </xf>
    <xf numFmtId="0" fontId="24" fillId="0" borderId="11" xfId="0" applyFont="1" applyFill="1" applyBorder="1" applyAlignment="1">
      <alignment horizontal="left" vertical="center" wrapText="1"/>
    </xf>
    <xf numFmtId="175" fontId="24" fillId="0" borderId="11" xfId="0" applyNumberFormat="1" applyFont="1" applyFill="1" applyBorder="1" applyAlignment="1">
      <alignment horizontal="center" vertical="center"/>
    </xf>
    <xf numFmtId="0" fontId="26" fillId="0" borderId="11"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26" fillId="0" borderId="11" xfId="0" applyFont="1" applyFill="1" applyBorder="1" applyAlignment="1">
      <alignment horizontal="center" vertical="center"/>
    </xf>
    <xf numFmtId="0" fontId="26" fillId="0" borderId="11" xfId="0" applyFont="1" applyFill="1" applyBorder="1" applyAlignment="1">
      <alignment horizontal="left" vertical="center"/>
    </xf>
    <xf numFmtId="175" fontId="26" fillId="0" borderId="11" xfId="0" applyNumberFormat="1" applyFont="1" applyFill="1" applyBorder="1" applyAlignment="1">
      <alignment horizontal="center" vertical="center"/>
    </xf>
    <xf numFmtId="0" fontId="24" fillId="0" borderId="11" xfId="0" applyFont="1" applyFill="1" applyBorder="1" applyAlignment="1">
      <alignment horizontal="center" vertical="center"/>
    </xf>
    <xf numFmtId="0" fontId="24" fillId="0" borderId="11" xfId="0" applyFont="1" applyFill="1" applyBorder="1" applyAlignment="1">
      <alignment horizontal="left" vertical="top" wrapText="1"/>
    </xf>
    <xf numFmtId="0" fontId="27" fillId="0" borderId="22" xfId="0" applyFont="1" applyFill="1" applyBorder="1" applyAlignment="1">
      <alignment horizontal="center" vertical="center" wrapText="1"/>
    </xf>
    <xf numFmtId="0" fontId="23" fillId="0" borderId="35" xfId="0" applyFont="1" applyFill="1" applyBorder="1" applyAlignment="1">
      <alignment horizontal="justify" vertical="center" wrapText="1"/>
    </xf>
    <xf numFmtId="0" fontId="37" fillId="0" borderId="22" xfId="0" applyFont="1" applyFill="1" applyBorder="1" applyAlignment="1">
      <alignment horizontal="center" vertical="center" wrapText="1"/>
    </xf>
    <xf numFmtId="0" fontId="37" fillId="0" borderId="11" xfId="0" applyFont="1" applyFill="1" applyBorder="1" applyAlignment="1">
      <alignment horizontal="justify" vertical="center" wrapText="1"/>
    </xf>
    <xf numFmtId="1" fontId="31" fillId="0" borderId="11" xfId="0" applyNumberFormat="1" applyFont="1" applyFill="1" applyBorder="1" applyAlignment="1">
      <alignment horizontal="center" vertical="center"/>
    </xf>
    <xf numFmtId="0" fontId="31" fillId="0" borderId="11" xfId="0" applyFont="1" applyFill="1" applyBorder="1" applyAlignment="1">
      <alignment horizontal="justify" vertical="center" wrapText="1"/>
    </xf>
    <xf numFmtId="0" fontId="44" fillId="0" borderId="11" xfId="0" applyFont="1" applyFill="1" applyBorder="1" applyAlignment="1">
      <alignment horizontal="justify" vertical="center" wrapText="1"/>
    </xf>
    <xf numFmtId="0" fontId="22" fillId="0" borderId="11" xfId="66" applyFont="1" applyFill="1" applyBorder="1" applyAlignment="1">
      <alignment horizontal="center"/>
      <protection/>
    </xf>
    <xf numFmtId="0" fontId="50" fillId="0" borderId="11" xfId="0" applyFont="1" applyFill="1" applyBorder="1" applyAlignment="1">
      <alignment horizontal="justify" vertical="center" wrapText="1"/>
    </xf>
    <xf numFmtId="3" fontId="27" fillId="0" borderId="11" xfId="66" applyNumberFormat="1" applyFont="1" applyFill="1" applyBorder="1" applyAlignment="1">
      <alignment horizontal="center" vertical="center"/>
      <protection/>
    </xf>
    <xf numFmtId="0" fontId="37" fillId="0" borderId="0" xfId="66" applyFont="1" applyFill="1" applyAlignment="1">
      <alignment horizontal="left"/>
      <protection/>
    </xf>
    <xf numFmtId="0" fontId="27" fillId="0" borderId="0" xfId="66" applyFont="1" applyFill="1" applyAlignment="1">
      <alignment horizontal="center" vertical="center"/>
      <protection/>
    </xf>
    <xf numFmtId="0" fontId="37" fillId="0" borderId="0" xfId="66" applyFont="1" applyFill="1">
      <alignment/>
      <protection/>
    </xf>
    <xf numFmtId="0" fontId="44" fillId="0" borderId="11" xfId="66" applyFont="1" applyFill="1" applyBorder="1" applyAlignment="1">
      <alignment horizontal="center" vertical="center" wrapText="1"/>
      <protection/>
    </xf>
    <xf numFmtId="49" fontId="31" fillId="0" borderId="11" xfId="67" applyNumberFormat="1" applyFont="1" applyFill="1" applyBorder="1" applyAlignment="1">
      <alignment horizontal="center" vertical="center"/>
      <protection/>
    </xf>
    <xf numFmtId="0" fontId="31" fillId="0" borderId="11" xfId="67" applyFont="1" applyFill="1" applyBorder="1" applyAlignment="1">
      <alignment vertical="center" wrapText="1"/>
      <protection/>
    </xf>
    <xf numFmtId="0" fontId="37" fillId="0" borderId="12" xfId="0" applyFont="1" applyFill="1" applyBorder="1" applyAlignment="1">
      <alignment/>
    </xf>
    <xf numFmtId="0" fontId="50" fillId="0" borderId="11" xfId="0" applyFont="1" applyFill="1" applyBorder="1" applyAlignment="1">
      <alignment vertical="center" wrapText="1"/>
    </xf>
    <xf numFmtId="3" fontId="50" fillId="0" borderId="17" xfId="0" applyNumberFormat="1" applyFont="1" applyFill="1" applyBorder="1" applyAlignment="1">
      <alignment horizontal="right"/>
    </xf>
    <xf numFmtId="0" fontId="27" fillId="0" borderId="0" xfId="66" applyFont="1" applyFill="1" applyAlignment="1">
      <alignment horizontal="center" vertical="center"/>
      <protection/>
    </xf>
    <xf numFmtId="0" fontId="31" fillId="0" borderId="0" xfId="0" applyFont="1" applyFill="1" applyBorder="1" applyAlignment="1">
      <alignment horizontal="right" vertical="center" wrapText="1"/>
    </xf>
    <xf numFmtId="0" fontId="37" fillId="0" borderId="0" xfId="66" applyFont="1" applyFill="1" applyAlignment="1">
      <alignment horizontal="right" vertical="center"/>
      <protection/>
    </xf>
    <xf numFmtId="0" fontId="45" fillId="0" borderId="0" xfId="66" applyFont="1" applyFill="1" applyAlignment="1">
      <alignment horizontal="right" vertical="center"/>
      <protection/>
    </xf>
    <xf numFmtId="49" fontId="31" fillId="0" borderId="0" xfId="0" applyNumberFormat="1" applyFont="1" applyFill="1" applyBorder="1" applyAlignment="1">
      <alignment horizontal="right" vertical="center" wrapText="1"/>
    </xf>
    <xf numFmtId="0" fontId="39" fillId="0" borderId="0" xfId="66" applyFont="1" applyFill="1" applyAlignment="1">
      <alignment horizontal="center" vertical="center"/>
      <protection/>
    </xf>
    <xf numFmtId="0" fontId="39" fillId="0" borderId="0" xfId="66" applyFont="1" applyFill="1" applyAlignment="1">
      <alignment horizontal="center"/>
      <protection/>
    </xf>
    <xf numFmtId="0" fontId="37" fillId="0" borderId="0" xfId="66" applyFont="1" applyFill="1" applyAlignment="1">
      <alignment horizontal="right"/>
      <protection/>
    </xf>
    <xf numFmtId="0" fontId="13"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50" fillId="0" borderId="0" xfId="0" applyFont="1" applyFill="1" applyAlignment="1">
      <alignment horizontal="center" vertical="center"/>
    </xf>
    <xf numFmtId="0" fontId="52" fillId="0" borderId="0" xfId="0" applyFont="1" applyFill="1" applyAlignment="1">
      <alignment horizontal="center" vertical="center"/>
    </xf>
    <xf numFmtId="0" fontId="48" fillId="0" borderId="0" xfId="0" applyFont="1" applyFill="1" applyAlignment="1">
      <alignment/>
    </xf>
  </cellXfs>
  <cellStyles count="70">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2" xfId="40"/>
    <cellStyle name="60% — акцент3" xfId="41"/>
    <cellStyle name="60% — акцент4" xfId="42"/>
    <cellStyle name="60% — акцент5" xfId="43"/>
    <cellStyle name="60% — акцент6" xfId="44"/>
    <cellStyle name="Акцент1" xfId="45"/>
    <cellStyle name="Акцент2" xfId="46"/>
    <cellStyle name="Акцент3" xfId="47"/>
    <cellStyle name="Акцент4" xfId="48"/>
    <cellStyle name="Акцент5" xfId="49"/>
    <cellStyle name="Акцент6" xfId="50"/>
    <cellStyle name="Ввод " xfId="51"/>
    <cellStyle name="Вывод" xfId="52"/>
    <cellStyle name="Вычисление" xfId="53"/>
    <cellStyle name="Hyperlink" xfId="54"/>
    <cellStyle name="Currency" xfId="55"/>
    <cellStyle name="Currency [0]" xfId="56"/>
    <cellStyle name="Заголовок 1" xfId="57"/>
    <cellStyle name="Заголовок 2" xfId="58"/>
    <cellStyle name="Заголовок 3" xfId="59"/>
    <cellStyle name="Заголовок 4" xfId="60"/>
    <cellStyle name="Итог" xfId="61"/>
    <cellStyle name="Контрольная ячейка" xfId="62"/>
    <cellStyle name="Название" xfId="63"/>
    <cellStyle name="Нейтральный" xfId="64"/>
    <cellStyle name="Обычный 2" xfId="65"/>
    <cellStyle name="Обычный_Бюджет2014_Рыльск(уточнение 8) 2" xfId="66"/>
    <cellStyle name="Обычный_прил (1 23 12 2008)" xfId="67"/>
    <cellStyle name="Обычный_прил 1 по новой БК" xfId="68"/>
    <cellStyle name="Обычный_Прил.1,2,3-2009" xfId="69"/>
    <cellStyle name="Обычный_Прил.1,2,3-2009_Бюджет2014_Рыльск(уточнение 8)" xfId="70"/>
    <cellStyle name="Обычный_Прил.7,8 Расходы_2009" xfId="71"/>
    <cellStyle name="Followed Hyperlink" xfId="72"/>
    <cellStyle name="Плохой" xfId="73"/>
    <cellStyle name="Пояснение" xfId="74"/>
    <cellStyle name="Примечание" xfId="75"/>
    <cellStyle name="Примечание 2" xfId="76"/>
    <cellStyle name="Percent" xfId="77"/>
    <cellStyle name="Связанная ячейка" xfId="78"/>
    <cellStyle name="Стиль 1" xfId="79"/>
    <cellStyle name="Текст предупреждения" xfId="80"/>
    <cellStyle name="Comma" xfId="81"/>
    <cellStyle name="Comma [0]" xfId="82"/>
    <cellStyle name="Хороший"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5;&#1088;&#1080;&#1083;&#1086;&#1078;&#1077;&#1085;&#1080;&#1103;%20&#1082;%20&#1041;&#1102;&#1076;&#1078;&#1077;&#1090;&#1091;%202020&#1075;.%20&#1080;&#1079;&#1084;&#1077;&#1085;&#1077;&#1085;&#1080;&#1077;%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2"/>
      <sheetName val="прил6"/>
      <sheetName val="прил7"/>
      <sheetName val="прил8"/>
      <sheetName val="прил9"/>
      <sheetName val="прил10"/>
      <sheetName val="прил11"/>
      <sheetName val="прил12"/>
    </sheetNames>
    <sheetDataSet>
      <sheetData sheetId="2">
        <row r="31">
          <cell r="H31">
            <v>300000</v>
          </cell>
        </row>
        <row r="51">
          <cell r="H51">
            <v>170000</v>
          </cell>
        </row>
        <row r="52">
          <cell r="H52">
            <v>207065</v>
          </cell>
        </row>
        <row r="58">
          <cell r="H58">
            <v>40000</v>
          </cell>
        </row>
        <row r="65">
          <cell r="H65">
            <v>5000</v>
          </cell>
        </row>
        <row r="120">
          <cell r="H120">
            <v>10000</v>
          </cell>
        </row>
        <row r="133">
          <cell r="H133">
            <v>0</v>
          </cell>
        </row>
        <row r="135">
          <cell r="H135">
            <v>0</v>
          </cell>
        </row>
        <row r="137">
          <cell r="H137">
            <v>0</v>
          </cell>
        </row>
        <row r="139">
          <cell r="H139">
            <v>0</v>
          </cell>
        </row>
        <row r="152">
          <cell r="H152">
            <v>0</v>
          </cell>
        </row>
        <row r="165">
          <cell r="H165">
            <v>1520364</v>
          </cell>
        </row>
        <row r="167">
          <cell r="H167">
            <v>95704</v>
          </cell>
        </row>
        <row r="174">
          <cell r="H174">
            <v>30000</v>
          </cell>
        </row>
        <row r="187">
          <cell r="H187">
            <v>0</v>
          </cell>
        </row>
        <row r="189">
          <cell r="H189">
            <v>0</v>
          </cell>
        </row>
        <row r="196">
          <cell r="H19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0"/>
  <sheetViews>
    <sheetView zoomScale="75" zoomScaleNormal="75" zoomScaleSheetLayoutView="75" zoomScalePageLayoutView="0" workbookViewId="0" topLeftCell="A1">
      <selection activeCell="A6" sqref="A6:C6"/>
    </sheetView>
  </sheetViews>
  <sheetFormatPr defaultColWidth="9.140625" defaultRowHeight="15"/>
  <cols>
    <col min="1" max="1" width="39.57421875" style="314" customWidth="1"/>
    <col min="2" max="2" width="64.28125" style="315" customWidth="1"/>
    <col min="3" max="3" width="14.00390625" style="316" customWidth="1"/>
    <col min="4" max="16384" width="9.140625" style="317" customWidth="1"/>
  </cols>
  <sheetData>
    <row r="1" spans="1:3" s="28" customFormat="1" ht="15">
      <c r="A1" s="495"/>
      <c r="B1" s="702" t="s">
        <v>0</v>
      </c>
      <c r="C1" s="703"/>
    </row>
    <row r="2" spans="1:6" s="21" customFormat="1" ht="15.75" customHeight="1">
      <c r="A2" s="704" t="s">
        <v>471</v>
      </c>
      <c r="B2" s="704"/>
      <c r="C2" s="704"/>
      <c r="D2" s="23"/>
      <c r="E2" s="23"/>
      <c r="F2" s="23"/>
    </row>
    <row r="3" spans="1:6" s="21" customFormat="1" ht="15.75" customHeight="1">
      <c r="A3" s="701" t="s">
        <v>421</v>
      </c>
      <c r="B3" s="701"/>
      <c r="C3" s="701"/>
      <c r="D3" s="23"/>
      <c r="E3" s="23"/>
      <c r="F3" s="23"/>
    </row>
    <row r="4" spans="1:6" s="21" customFormat="1" ht="15.75" customHeight="1">
      <c r="A4" s="701" t="s">
        <v>422</v>
      </c>
      <c r="B4" s="701"/>
      <c r="C4" s="701"/>
      <c r="D4" s="23"/>
      <c r="E4" s="23"/>
      <c r="F4" s="23"/>
    </row>
    <row r="5" spans="1:6" s="22" customFormat="1" ht="16.5" customHeight="1">
      <c r="A5" s="701" t="s">
        <v>423</v>
      </c>
      <c r="B5" s="701"/>
      <c r="C5" s="701"/>
      <c r="D5" s="24"/>
      <c r="E5" s="24"/>
      <c r="F5" s="24"/>
    </row>
    <row r="6" spans="1:6" s="22" customFormat="1" ht="16.5" customHeight="1">
      <c r="A6" s="701" t="s">
        <v>455</v>
      </c>
      <c r="B6" s="701"/>
      <c r="C6" s="701"/>
      <c r="D6" s="24"/>
      <c r="E6" s="24"/>
      <c r="F6" s="24"/>
    </row>
    <row r="7" spans="1:3" s="215" customFormat="1" ht="15">
      <c r="A7" s="496"/>
      <c r="B7" s="661"/>
      <c r="C7" s="661"/>
    </row>
    <row r="8" spans="1:3" s="215" customFormat="1" ht="15">
      <c r="A8" s="496"/>
      <c r="B8" s="691"/>
      <c r="C8" s="661"/>
    </row>
    <row r="9" spans="1:3" s="214" customFormat="1" ht="18">
      <c r="A9" s="700" t="s">
        <v>1</v>
      </c>
      <c r="B9" s="700"/>
      <c r="C9" s="700"/>
    </row>
    <row r="10" spans="1:3" s="214" customFormat="1" ht="18">
      <c r="A10" s="700" t="s">
        <v>414</v>
      </c>
      <c r="B10" s="700"/>
      <c r="C10" s="700"/>
    </row>
    <row r="11" spans="1:3" s="214" customFormat="1" ht="18">
      <c r="A11" s="496"/>
      <c r="B11" s="692"/>
      <c r="C11" s="661"/>
    </row>
    <row r="12" spans="1:3" s="214" customFormat="1" ht="18">
      <c r="A12" s="496"/>
      <c r="B12" s="693"/>
      <c r="C12" s="661" t="s">
        <v>234</v>
      </c>
    </row>
    <row r="13" spans="1:3" s="310" customFormat="1" ht="54" customHeight="1">
      <c r="A13" s="694" t="s">
        <v>46</v>
      </c>
      <c r="B13" s="694" t="s">
        <v>92</v>
      </c>
      <c r="C13" s="319" t="s">
        <v>388</v>
      </c>
    </row>
    <row r="14" spans="1:3" s="310" customFormat="1" ht="30.75">
      <c r="A14" s="695" t="s">
        <v>401</v>
      </c>
      <c r="B14" s="696" t="s">
        <v>3</v>
      </c>
      <c r="C14" s="321">
        <v>400317</v>
      </c>
    </row>
    <row r="15" spans="1:3" s="310" customFormat="1" ht="41.25" customHeight="1" hidden="1">
      <c r="A15" s="695" t="s">
        <v>283</v>
      </c>
      <c r="B15" s="696" t="s">
        <v>5</v>
      </c>
      <c r="C15" s="321">
        <v>0</v>
      </c>
    </row>
    <row r="16" spans="1:3" s="310" customFormat="1" ht="57" customHeight="1" hidden="1">
      <c r="A16" s="695" t="s">
        <v>4</v>
      </c>
      <c r="B16" s="696" t="s">
        <v>284</v>
      </c>
      <c r="C16" s="321">
        <v>0</v>
      </c>
    </row>
    <row r="17" spans="1:3" s="310" customFormat="1" ht="57.75" customHeight="1" hidden="1">
      <c r="A17" s="695" t="s">
        <v>6</v>
      </c>
      <c r="B17" s="696" t="s">
        <v>7</v>
      </c>
      <c r="C17" s="321">
        <v>0</v>
      </c>
    </row>
    <row r="18" spans="1:3" s="310" customFormat="1" ht="57" customHeight="1" hidden="1">
      <c r="A18" s="695" t="s">
        <v>17</v>
      </c>
      <c r="B18" s="696" t="s">
        <v>18</v>
      </c>
      <c r="C18" s="321">
        <v>0</v>
      </c>
    </row>
    <row r="19" spans="1:3" s="310" customFormat="1" ht="59.25" customHeight="1" hidden="1">
      <c r="A19" s="695" t="s">
        <v>8</v>
      </c>
      <c r="B19" s="696" t="s">
        <v>9</v>
      </c>
      <c r="C19" s="320">
        <f>C20</f>
        <v>0</v>
      </c>
    </row>
    <row r="20" spans="1:3" s="310" customFormat="1" ht="56.25" customHeight="1" hidden="1">
      <c r="A20" s="695" t="s">
        <v>19</v>
      </c>
      <c r="B20" s="696" t="s">
        <v>20</v>
      </c>
      <c r="C20" s="320"/>
    </row>
    <row r="21" spans="1:3" s="310" customFormat="1" ht="0" customHeight="1" hidden="1">
      <c r="A21" s="695" t="s">
        <v>2</v>
      </c>
      <c r="B21" s="696" t="s">
        <v>285</v>
      </c>
      <c r="C21" s="321">
        <f>SUM(C22)</f>
        <v>400317</v>
      </c>
    </row>
    <row r="22" spans="1:3" s="310" customFormat="1" ht="30.75">
      <c r="A22" s="695" t="s">
        <v>402</v>
      </c>
      <c r="B22" s="696" t="s">
        <v>10</v>
      </c>
      <c r="C22" s="321">
        <f>C23+C27</f>
        <v>400317</v>
      </c>
    </row>
    <row r="23" spans="1:3" s="310" customFormat="1" ht="40.5" customHeight="1">
      <c r="A23" s="695" t="s">
        <v>403</v>
      </c>
      <c r="B23" s="696" t="s">
        <v>11</v>
      </c>
      <c r="C23" s="321">
        <f>C24</f>
        <v>-14501250</v>
      </c>
    </row>
    <row r="24" spans="1:3" s="310" customFormat="1" ht="17.25">
      <c r="A24" s="695" t="s">
        <v>404</v>
      </c>
      <c r="B24" s="696" t="s">
        <v>12</v>
      </c>
      <c r="C24" s="321">
        <f>C25</f>
        <v>-14501250</v>
      </c>
    </row>
    <row r="25" spans="1:3" s="310" customFormat="1" ht="17.25">
      <c r="A25" s="695" t="s">
        <v>405</v>
      </c>
      <c r="B25" s="696" t="s">
        <v>13</v>
      </c>
      <c r="C25" s="321">
        <f>C26</f>
        <v>-14501250</v>
      </c>
    </row>
    <row r="26" spans="1:3" s="310" customFormat="1" ht="30.75">
      <c r="A26" s="695" t="s">
        <v>406</v>
      </c>
      <c r="B26" s="696" t="s">
        <v>352</v>
      </c>
      <c r="C26" s="321">
        <v>-14501250</v>
      </c>
    </row>
    <row r="27" spans="1:3" s="310" customFormat="1" ht="37.5" customHeight="1">
      <c r="A27" s="695" t="s">
        <v>407</v>
      </c>
      <c r="B27" s="696" t="s">
        <v>14</v>
      </c>
      <c r="C27" s="321">
        <f>C28</f>
        <v>14901567</v>
      </c>
    </row>
    <row r="28" spans="1:3" s="310" customFormat="1" ht="17.25">
      <c r="A28" s="695" t="s">
        <v>408</v>
      </c>
      <c r="B28" s="696" t="s">
        <v>15</v>
      </c>
      <c r="C28" s="321">
        <f>C29</f>
        <v>14901567</v>
      </c>
    </row>
    <row r="29" spans="1:3" s="310" customFormat="1" ht="42" customHeight="1">
      <c r="A29" s="695" t="s">
        <v>409</v>
      </c>
      <c r="B29" s="696" t="s">
        <v>16</v>
      </c>
      <c r="C29" s="321">
        <f>C30</f>
        <v>14901567</v>
      </c>
    </row>
    <row r="30" spans="1:3" s="310" customFormat="1" ht="30.75">
      <c r="A30" s="695" t="s">
        <v>410</v>
      </c>
      <c r="B30" s="696" t="s">
        <v>351</v>
      </c>
      <c r="C30" s="321">
        <v>14901567</v>
      </c>
    </row>
    <row r="31" spans="1:3" s="310" customFormat="1" ht="17.25">
      <c r="A31" s="697"/>
      <c r="B31" s="698" t="s">
        <v>171</v>
      </c>
      <c r="C31" s="699">
        <v>400317</v>
      </c>
    </row>
    <row r="32" spans="1:3" s="310" customFormat="1" ht="18">
      <c r="A32" s="311"/>
      <c r="B32" s="312"/>
      <c r="C32" s="313"/>
    </row>
    <row r="33" spans="1:3" s="310" customFormat="1" ht="18">
      <c r="A33" s="311"/>
      <c r="B33" s="312"/>
      <c r="C33" s="313"/>
    </row>
    <row r="34" spans="1:3" s="310" customFormat="1" ht="18">
      <c r="A34" s="311"/>
      <c r="B34" s="312"/>
      <c r="C34" s="313"/>
    </row>
    <row r="35" spans="1:3" s="310" customFormat="1" ht="18">
      <c r="A35" s="311"/>
      <c r="B35" s="312"/>
      <c r="C35" s="313"/>
    </row>
    <row r="36" spans="1:3" s="310" customFormat="1" ht="18">
      <c r="A36" s="311"/>
      <c r="B36" s="312"/>
      <c r="C36" s="313"/>
    </row>
    <row r="37" spans="1:3" s="310" customFormat="1" ht="18">
      <c r="A37" s="311"/>
      <c r="B37" s="312"/>
      <c r="C37" s="313"/>
    </row>
    <row r="38" spans="1:3" s="310" customFormat="1" ht="18">
      <c r="A38" s="311"/>
      <c r="B38" s="312"/>
      <c r="C38" s="313"/>
    </row>
    <row r="39" spans="1:3" s="310" customFormat="1" ht="18">
      <c r="A39" s="311"/>
      <c r="B39" s="312"/>
      <c r="C39" s="313"/>
    </row>
    <row r="40" spans="1:3" s="310" customFormat="1" ht="18">
      <c r="A40" s="311"/>
      <c r="B40" s="312"/>
      <c r="C40" s="313"/>
    </row>
  </sheetData>
  <sheetProtection formatRows="0" autoFilter="0"/>
  <mergeCells count="8">
    <mergeCell ref="A10:C10"/>
    <mergeCell ref="A5:C5"/>
    <mergeCell ref="A9:C9"/>
    <mergeCell ref="B1:C1"/>
    <mergeCell ref="A2:C2"/>
    <mergeCell ref="A3:C3"/>
    <mergeCell ref="A4:C4"/>
    <mergeCell ref="A6:C6"/>
  </mergeCells>
  <printOptions horizontalCentered="1"/>
  <pageMargins left="0.5511811023622047" right="0.2755905511811024" top="0.3937007874015748" bottom="0.2362204724409449" header="0.2755905511811024" footer="0.35433070866141736"/>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F218"/>
  <sheetViews>
    <sheetView view="pageBreakPreview" zoomScaleSheetLayoutView="100" zoomScalePageLayoutView="0" workbookViewId="0" topLeftCell="A1">
      <selection activeCell="A2" sqref="A2:C2"/>
    </sheetView>
  </sheetViews>
  <sheetFormatPr defaultColWidth="9.140625" defaultRowHeight="15"/>
  <cols>
    <col min="1" max="1" width="31.00390625" style="35" customWidth="1"/>
    <col min="2" max="2" width="75.28125" style="36" customWidth="1"/>
    <col min="3" max="3" width="14.57421875" style="29" customWidth="1"/>
    <col min="4" max="16384" width="8.8515625" style="28" customWidth="1"/>
  </cols>
  <sheetData>
    <row r="1" spans="1:6" s="21" customFormat="1" ht="15.75" customHeight="1">
      <c r="A1" s="495"/>
      <c r="B1" s="702" t="s">
        <v>425</v>
      </c>
      <c r="C1" s="703"/>
      <c r="D1" s="23"/>
      <c r="E1" s="23"/>
      <c r="F1" s="23"/>
    </row>
    <row r="2" spans="1:6" s="21" customFormat="1" ht="15.75" customHeight="1">
      <c r="A2" s="704" t="s">
        <v>471</v>
      </c>
      <c r="B2" s="704"/>
      <c r="C2" s="704"/>
      <c r="D2" s="23"/>
      <c r="E2" s="23"/>
      <c r="F2" s="23"/>
    </row>
    <row r="3" spans="1:6" s="21" customFormat="1" ht="15.75" customHeight="1">
      <c r="A3" s="701" t="s">
        <v>421</v>
      </c>
      <c r="B3" s="701"/>
      <c r="C3" s="701"/>
      <c r="D3" s="23"/>
      <c r="E3" s="23"/>
      <c r="F3" s="23"/>
    </row>
    <row r="4" spans="1:6" s="22" customFormat="1" ht="16.5" customHeight="1">
      <c r="A4" s="701" t="s">
        <v>422</v>
      </c>
      <c r="B4" s="701"/>
      <c r="C4" s="701"/>
      <c r="D4" s="24"/>
      <c r="E4" s="24"/>
      <c r="F4" s="24"/>
    </row>
    <row r="5" spans="1:6" s="22" customFormat="1" ht="16.5" customHeight="1">
      <c r="A5" s="701" t="s">
        <v>423</v>
      </c>
      <c r="B5" s="701"/>
      <c r="C5" s="701"/>
      <c r="D5" s="24"/>
      <c r="E5" s="24"/>
      <c r="F5" s="24"/>
    </row>
    <row r="6" spans="1:3" ht="15.75" customHeight="1">
      <c r="A6" s="701" t="s">
        <v>455</v>
      </c>
      <c r="B6" s="701"/>
      <c r="C6" s="701"/>
    </row>
    <row r="7" spans="1:3" ht="18">
      <c r="A7" s="360"/>
      <c r="B7" s="707"/>
      <c r="C7" s="707"/>
    </row>
    <row r="8" spans="1:4" ht="18">
      <c r="A8" s="360"/>
      <c r="B8" s="662"/>
      <c r="C8" s="663"/>
      <c r="D8" s="30"/>
    </row>
    <row r="9" spans="1:4" s="31" customFormat="1" ht="17.25">
      <c r="A9" s="706" t="s">
        <v>416</v>
      </c>
      <c r="B9" s="706"/>
      <c r="C9" s="706"/>
      <c r="D9" s="32"/>
    </row>
    <row r="10" spans="1:3" s="31" customFormat="1" ht="17.25">
      <c r="A10" s="705" t="s">
        <v>415</v>
      </c>
      <c r="B10" s="705"/>
      <c r="C10" s="705"/>
    </row>
    <row r="11" spans="1:3" ht="18">
      <c r="A11" s="360"/>
      <c r="B11" s="662"/>
      <c r="C11" s="664" t="s">
        <v>234</v>
      </c>
    </row>
    <row r="12" spans="1:3" s="33" customFormat="1" ht="88.5" customHeight="1">
      <c r="A12" s="361" t="s">
        <v>128</v>
      </c>
      <c r="B12" s="362" t="s">
        <v>129</v>
      </c>
      <c r="C12" s="363" t="s">
        <v>349</v>
      </c>
    </row>
    <row r="13" spans="1:3" ht="17.25" customHeight="1">
      <c r="A13" s="364" t="s">
        <v>28</v>
      </c>
      <c r="B13" s="365" t="s">
        <v>130</v>
      </c>
      <c r="C13" s="366">
        <f>+C14+C28+C36+C39+C51+C19+C25+C47+C57</f>
        <v>9931308</v>
      </c>
    </row>
    <row r="14" spans="1:3" ht="15">
      <c r="A14" s="364" t="s">
        <v>131</v>
      </c>
      <c r="B14" s="365" t="s">
        <v>132</v>
      </c>
      <c r="C14" s="366">
        <f>C15</f>
        <v>5428518</v>
      </c>
    </row>
    <row r="15" spans="1:3" ht="15">
      <c r="A15" s="367" t="s">
        <v>133</v>
      </c>
      <c r="B15" s="368" t="s">
        <v>134</v>
      </c>
      <c r="C15" s="369">
        <f>C16+C17+C18</f>
        <v>5428518</v>
      </c>
    </row>
    <row r="16" spans="1:3" ht="64.5" customHeight="1">
      <c r="A16" s="367" t="s">
        <v>135</v>
      </c>
      <c r="B16" s="368" t="s">
        <v>380</v>
      </c>
      <c r="C16" s="369">
        <v>5375457</v>
      </c>
    </row>
    <row r="17" spans="1:3" ht="97.5" customHeight="1">
      <c r="A17" s="665" t="s">
        <v>151</v>
      </c>
      <c r="B17" s="666" t="s">
        <v>144</v>
      </c>
      <c r="C17" s="369">
        <v>37247</v>
      </c>
    </row>
    <row r="18" spans="1:3" ht="49.5" customHeight="1">
      <c r="A18" s="667" t="s">
        <v>280</v>
      </c>
      <c r="B18" s="370" t="s">
        <v>411</v>
      </c>
      <c r="C18" s="369">
        <v>15814</v>
      </c>
    </row>
    <row r="19" spans="1:3" ht="32.25" customHeight="1">
      <c r="A19" s="371" t="s">
        <v>152</v>
      </c>
      <c r="B19" s="365" t="s">
        <v>391</v>
      </c>
      <c r="C19" s="668">
        <f>C20</f>
        <v>1026185</v>
      </c>
    </row>
    <row r="20" spans="1:3" ht="33.75" customHeight="1">
      <c r="A20" s="372" t="s">
        <v>153</v>
      </c>
      <c r="B20" s="368" t="s">
        <v>145</v>
      </c>
      <c r="C20" s="374">
        <f>C21+C22+C23+C24</f>
        <v>1026185</v>
      </c>
    </row>
    <row r="21" spans="1:3" ht="103.5" customHeight="1">
      <c r="A21" s="367" t="s">
        <v>393</v>
      </c>
      <c r="B21" s="368" t="s">
        <v>392</v>
      </c>
      <c r="C21" s="369">
        <v>371861</v>
      </c>
    </row>
    <row r="22" spans="1:3" ht="117" customHeight="1">
      <c r="A22" s="367" t="s">
        <v>395</v>
      </c>
      <c r="B22" s="368" t="s">
        <v>394</v>
      </c>
      <c r="C22" s="369">
        <v>2455</v>
      </c>
    </row>
    <row r="23" spans="1:3" ht="100.5" customHeight="1">
      <c r="A23" s="367" t="s">
        <v>397</v>
      </c>
      <c r="B23" s="368" t="s">
        <v>396</v>
      </c>
      <c r="C23" s="369">
        <v>721043</v>
      </c>
    </row>
    <row r="24" spans="1:3" ht="105" customHeight="1">
      <c r="A24" s="367" t="s">
        <v>399</v>
      </c>
      <c r="B24" s="368" t="s">
        <v>398</v>
      </c>
      <c r="C24" s="369">
        <v>-69174</v>
      </c>
    </row>
    <row r="25" spans="1:3" ht="18" customHeight="1">
      <c r="A25" s="371" t="s">
        <v>154</v>
      </c>
      <c r="B25" s="373" t="s">
        <v>146</v>
      </c>
      <c r="C25" s="668">
        <f>C26</f>
        <v>356287</v>
      </c>
    </row>
    <row r="26" spans="1:3" ht="19.5" customHeight="1">
      <c r="A26" s="375" t="s">
        <v>155</v>
      </c>
      <c r="B26" s="376" t="s">
        <v>147</v>
      </c>
      <c r="C26" s="374">
        <f>C27</f>
        <v>356287</v>
      </c>
    </row>
    <row r="27" spans="1:3" ht="18.75" customHeight="1">
      <c r="A27" s="375" t="s">
        <v>156</v>
      </c>
      <c r="B27" s="376" t="s">
        <v>147</v>
      </c>
      <c r="C27" s="374">
        <v>356287</v>
      </c>
    </row>
    <row r="28" spans="1:3" s="34" customFormat="1" ht="15">
      <c r="A28" s="364" t="s">
        <v>29</v>
      </c>
      <c r="B28" s="365" t="s">
        <v>30</v>
      </c>
      <c r="C28" s="366">
        <f>C29+C31</f>
        <v>1576160</v>
      </c>
    </row>
    <row r="29" spans="1:3" s="34" customFormat="1" ht="25.5" customHeight="1">
      <c r="A29" s="367" t="s">
        <v>31</v>
      </c>
      <c r="B29" s="368" t="s">
        <v>32</v>
      </c>
      <c r="C29" s="369">
        <f>C30</f>
        <v>178762</v>
      </c>
    </row>
    <row r="30" spans="1:3" ht="51" customHeight="1">
      <c r="A30" s="367" t="s">
        <v>426</v>
      </c>
      <c r="B30" s="368" t="s">
        <v>381</v>
      </c>
      <c r="C30" s="369">
        <v>178762</v>
      </c>
    </row>
    <row r="31" spans="1:3" ht="17.25" customHeight="1">
      <c r="A31" s="367" t="s">
        <v>33</v>
      </c>
      <c r="B31" s="368" t="s">
        <v>34</v>
      </c>
      <c r="C31" s="369">
        <f>C32+C34</f>
        <v>1397398</v>
      </c>
    </row>
    <row r="32" spans="1:3" ht="15">
      <c r="A32" s="367" t="s">
        <v>222</v>
      </c>
      <c r="B32" s="368" t="s">
        <v>223</v>
      </c>
      <c r="C32" s="369">
        <f>C33</f>
        <v>809370</v>
      </c>
    </row>
    <row r="33" spans="1:3" ht="30.75">
      <c r="A33" s="367" t="s">
        <v>225</v>
      </c>
      <c r="B33" s="368" t="s">
        <v>224</v>
      </c>
      <c r="C33" s="369">
        <v>809370</v>
      </c>
    </row>
    <row r="34" spans="1:3" ht="15">
      <c r="A34" s="367" t="s">
        <v>226</v>
      </c>
      <c r="B34" s="368" t="s">
        <v>227</v>
      </c>
      <c r="C34" s="369">
        <f>C35</f>
        <v>588028</v>
      </c>
    </row>
    <row r="35" spans="1:3" ht="30.75">
      <c r="A35" s="367" t="s">
        <v>228</v>
      </c>
      <c r="B35" s="368" t="s">
        <v>229</v>
      </c>
      <c r="C35" s="369">
        <v>588028</v>
      </c>
    </row>
    <row r="36" spans="1:3" ht="17.25" customHeight="1" hidden="1">
      <c r="A36" s="377" t="s">
        <v>136</v>
      </c>
      <c r="B36" s="378" t="s">
        <v>137</v>
      </c>
      <c r="C36" s="366">
        <f>C37</f>
        <v>0</v>
      </c>
    </row>
    <row r="37" spans="1:3" s="38" customFormat="1" ht="46.5" hidden="1">
      <c r="A37" s="379" t="s">
        <v>35</v>
      </c>
      <c r="B37" s="370" t="s">
        <v>36</v>
      </c>
      <c r="C37" s="369">
        <f>C38</f>
        <v>0</v>
      </c>
    </row>
    <row r="38" spans="1:3" ht="96.75" customHeight="1" hidden="1">
      <c r="A38" s="379" t="s">
        <v>37</v>
      </c>
      <c r="B38" s="370" t="s">
        <v>38</v>
      </c>
      <c r="C38" s="369"/>
    </row>
    <row r="39" spans="1:3" ht="33.75" customHeight="1">
      <c r="A39" s="380" t="s">
        <v>138</v>
      </c>
      <c r="B39" s="365" t="s">
        <v>39</v>
      </c>
      <c r="C39" s="366">
        <f>C40</f>
        <v>1449458</v>
      </c>
    </row>
    <row r="40" spans="1:3" ht="83.25" customHeight="1">
      <c r="A40" s="367" t="s">
        <v>139</v>
      </c>
      <c r="B40" s="381" t="s">
        <v>40</v>
      </c>
      <c r="C40" s="369">
        <f>SUM(C41,C43,C45)</f>
        <v>1449458</v>
      </c>
    </row>
    <row r="41" spans="1:3" ht="66" customHeight="1">
      <c r="A41" s="367" t="s">
        <v>172</v>
      </c>
      <c r="B41" s="381" t="s">
        <v>173</v>
      </c>
      <c r="C41" s="369">
        <f>SUM(C42)</f>
        <v>377095</v>
      </c>
    </row>
    <row r="42" spans="1:3" ht="80.25" customHeight="1">
      <c r="A42" s="367" t="s">
        <v>217</v>
      </c>
      <c r="B42" s="381" t="s">
        <v>218</v>
      </c>
      <c r="C42" s="369">
        <v>377095</v>
      </c>
    </row>
    <row r="43" spans="1:3" ht="65.25" customHeight="1">
      <c r="A43" s="367" t="s">
        <v>157</v>
      </c>
      <c r="B43" s="368" t="s">
        <v>158</v>
      </c>
      <c r="C43" s="369">
        <f>C44</f>
        <v>33453</v>
      </c>
    </row>
    <row r="44" spans="1:3" ht="69.75" customHeight="1">
      <c r="A44" s="367" t="s">
        <v>213</v>
      </c>
      <c r="B44" s="368" t="s">
        <v>354</v>
      </c>
      <c r="C44" s="369">
        <v>33453</v>
      </c>
    </row>
    <row r="45" spans="1:3" ht="81" customHeight="1">
      <c r="A45" s="382" t="s">
        <v>148</v>
      </c>
      <c r="B45" s="383" t="s">
        <v>149</v>
      </c>
      <c r="C45" s="369">
        <f>C46</f>
        <v>1038910</v>
      </c>
    </row>
    <row r="46" spans="1:3" ht="62.25">
      <c r="A46" s="382" t="s">
        <v>219</v>
      </c>
      <c r="B46" s="376" t="s">
        <v>220</v>
      </c>
      <c r="C46" s="369">
        <v>1038910</v>
      </c>
    </row>
    <row r="47" spans="1:3" ht="34.5" customHeight="1">
      <c r="A47" s="380" t="s">
        <v>159</v>
      </c>
      <c r="B47" s="373" t="s">
        <v>412</v>
      </c>
      <c r="C47" s="366">
        <f>SUM(C48)</f>
        <v>34700</v>
      </c>
    </row>
    <row r="48" spans="1:3" ht="19.5" customHeight="1">
      <c r="A48" s="375" t="s">
        <v>230</v>
      </c>
      <c r="B48" s="376" t="s">
        <v>231</v>
      </c>
      <c r="C48" s="374">
        <f>C49</f>
        <v>34700</v>
      </c>
    </row>
    <row r="49" spans="1:3" ht="20.25" customHeight="1">
      <c r="A49" s="384" t="s">
        <v>160</v>
      </c>
      <c r="B49" s="376" t="s">
        <v>150</v>
      </c>
      <c r="C49" s="369">
        <f>C50</f>
        <v>34700</v>
      </c>
    </row>
    <row r="50" spans="1:3" ht="30.75">
      <c r="A50" s="384" t="s">
        <v>214</v>
      </c>
      <c r="B50" s="385" t="s">
        <v>215</v>
      </c>
      <c r="C50" s="369">
        <v>34700</v>
      </c>
    </row>
    <row r="51" spans="1:3" s="39" customFormat="1" ht="30.75">
      <c r="A51" s="380" t="s">
        <v>140</v>
      </c>
      <c r="B51" s="378" t="s">
        <v>141</v>
      </c>
      <c r="C51" s="366">
        <f>C52</f>
        <v>60000</v>
      </c>
    </row>
    <row r="52" spans="1:3" s="38" customFormat="1" ht="34.5" customHeight="1">
      <c r="A52" s="379" t="s">
        <v>142</v>
      </c>
      <c r="B52" s="370" t="s">
        <v>232</v>
      </c>
      <c r="C52" s="374">
        <f>SUM(C53,C55)</f>
        <v>60000</v>
      </c>
    </row>
    <row r="53" spans="1:3" s="38" customFormat="1" ht="34.5" customHeight="1">
      <c r="A53" s="379" t="s">
        <v>174</v>
      </c>
      <c r="B53" s="370" t="s">
        <v>175</v>
      </c>
      <c r="C53" s="369">
        <f>SUM(C54)</f>
        <v>60000</v>
      </c>
    </row>
    <row r="54" spans="1:3" s="38" customFormat="1" ht="61.5" customHeight="1">
      <c r="A54" s="379" t="s">
        <v>221</v>
      </c>
      <c r="B54" s="370" t="s">
        <v>233</v>
      </c>
      <c r="C54" s="369">
        <v>60000</v>
      </c>
    </row>
    <row r="55" spans="1:3" ht="19.5" customHeight="1" hidden="1">
      <c r="A55" s="379" t="s">
        <v>161</v>
      </c>
      <c r="B55" s="370" t="s">
        <v>163</v>
      </c>
      <c r="C55" s="369">
        <f>C56</f>
        <v>0</v>
      </c>
    </row>
    <row r="56" spans="1:3" ht="18" customHeight="1" hidden="1">
      <c r="A56" s="379" t="s">
        <v>162</v>
      </c>
      <c r="B56" s="370" t="s">
        <v>143</v>
      </c>
      <c r="C56" s="369"/>
    </row>
    <row r="57" spans="1:3" ht="19.5" customHeight="1" hidden="1">
      <c r="A57" s="380" t="s">
        <v>282</v>
      </c>
      <c r="B57" s="378" t="s">
        <v>281</v>
      </c>
      <c r="C57" s="366">
        <f>C58</f>
        <v>0</v>
      </c>
    </row>
    <row r="58" spans="1:3" ht="50.25" customHeight="1" hidden="1">
      <c r="A58" s="379" t="s">
        <v>359</v>
      </c>
      <c r="B58" s="370" t="s">
        <v>382</v>
      </c>
      <c r="C58" s="369">
        <f>C59</f>
        <v>0</v>
      </c>
    </row>
    <row r="59" spans="1:3" ht="63.75" customHeight="1" hidden="1">
      <c r="A59" s="379" t="s">
        <v>360</v>
      </c>
      <c r="B59" s="370" t="s">
        <v>379</v>
      </c>
      <c r="C59" s="369">
        <v>0</v>
      </c>
    </row>
    <row r="60" spans="1:3" ht="15">
      <c r="A60" s="364" t="s">
        <v>22</v>
      </c>
      <c r="B60" s="386" t="s">
        <v>41</v>
      </c>
      <c r="C60" s="387">
        <f>C61+C82+C85</f>
        <v>4569942</v>
      </c>
    </row>
    <row r="61" spans="1:3" ht="30.75">
      <c r="A61" s="364" t="s">
        <v>23</v>
      </c>
      <c r="B61" s="365" t="s">
        <v>42</v>
      </c>
      <c r="C61" s="387">
        <f>C62+C70</f>
        <v>4792587</v>
      </c>
    </row>
    <row r="62" spans="1:3" ht="39" customHeight="1">
      <c r="A62" s="364" t="s">
        <v>376</v>
      </c>
      <c r="B62" s="669" t="s">
        <v>375</v>
      </c>
      <c r="C62" s="387">
        <f>C65+C67+C63</f>
        <v>2435704</v>
      </c>
    </row>
    <row r="63" spans="1:3" ht="39" customHeight="1">
      <c r="A63" s="372" t="s">
        <v>445</v>
      </c>
      <c r="B63" s="368" t="s">
        <v>446</v>
      </c>
      <c r="C63" s="379">
        <f>C64</f>
        <v>249075</v>
      </c>
    </row>
    <row r="64" spans="1:3" ht="39" customHeight="1">
      <c r="A64" s="367" t="s">
        <v>447</v>
      </c>
      <c r="B64" s="368" t="s">
        <v>448</v>
      </c>
      <c r="C64" s="379">
        <v>249075</v>
      </c>
    </row>
    <row r="65" spans="1:3" ht="48" customHeight="1">
      <c r="A65" s="367" t="s">
        <v>449</v>
      </c>
      <c r="B65" s="368" t="s">
        <v>450</v>
      </c>
      <c r="C65" s="322">
        <f>C66</f>
        <v>2186629</v>
      </c>
    </row>
    <row r="66" spans="1:3" ht="33.75" customHeight="1">
      <c r="A66" s="388" t="s">
        <v>451</v>
      </c>
      <c r="B66" s="670" t="s">
        <v>452</v>
      </c>
      <c r="C66" s="322">
        <v>2186629</v>
      </c>
    </row>
    <row r="67" spans="1:3" ht="36" customHeight="1" hidden="1">
      <c r="A67" s="372" t="s">
        <v>445</v>
      </c>
      <c r="B67" s="368" t="s">
        <v>446</v>
      </c>
      <c r="C67" s="379" t="str">
        <f>C68</f>
        <v>0</v>
      </c>
    </row>
    <row r="68" spans="1:3" ht="33.75" customHeight="1" hidden="1">
      <c r="A68" s="367" t="s">
        <v>447</v>
      </c>
      <c r="B68" s="368" t="s">
        <v>448</v>
      </c>
      <c r="C68" s="379" t="s">
        <v>350</v>
      </c>
    </row>
    <row r="69" spans="1:3" ht="37.5" customHeight="1" hidden="1">
      <c r="A69" s="671" t="s">
        <v>24</v>
      </c>
      <c r="B69" s="672" t="s">
        <v>25</v>
      </c>
      <c r="C69" s="673" t="e">
        <f>#REF!</f>
        <v>#REF!</v>
      </c>
    </row>
    <row r="70" spans="1:3" ht="58.5" customHeight="1" hidden="1">
      <c r="A70" s="364" t="s">
        <v>323</v>
      </c>
      <c r="B70" s="674" t="s">
        <v>324</v>
      </c>
      <c r="C70" s="387">
        <f>C71+C74+C76</f>
        <v>2356883</v>
      </c>
    </row>
    <row r="71" spans="1:3" ht="46.5" customHeight="1" hidden="1">
      <c r="A71" s="364" t="s">
        <v>340</v>
      </c>
      <c r="B71" s="674" t="s">
        <v>341</v>
      </c>
      <c r="C71" s="387">
        <f>C72</f>
        <v>0</v>
      </c>
    </row>
    <row r="72" spans="1:3" ht="0" customHeight="1" hidden="1">
      <c r="A72" s="367" t="s">
        <v>342</v>
      </c>
      <c r="B72" s="672" t="s">
        <v>343</v>
      </c>
      <c r="C72" s="322">
        <v>0</v>
      </c>
    </row>
    <row r="73" spans="1:3" ht="42" customHeight="1">
      <c r="A73" s="364" t="s">
        <v>427</v>
      </c>
      <c r="B73" s="669" t="s">
        <v>324</v>
      </c>
      <c r="C73" s="387">
        <f>C74</f>
        <v>2356883</v>
      </c>
    </row>
    <row r="74" spans="1:3" ht="33" customHeight="1">
      <c r="A74" s="367" t="s">
        <v>428</v>
      </c>
      <c r="B74" s="675" t="s">
        <v>429</v>
      </c>
      <c r="C74" s="322">
        <f>C75</f>
        <v>2356883</v>
      </c>
    </row>
    <row r="75" spans="1:3" ht="42" customHeight="1">
      <c r="A75" s="367" t="s">
        <v>377</v>
      </c>
      <c r="B75" s="675" t="s">
        <v>424</v>
      </c>
      <c r="C75" s="322">
        <v>2356883</v>
      </c>
    </row>
    <row r="76" spans="1:3" ht="23.25" customHeight="1" hidden="1">
      <c r="A76" s="364" t="s">
        <v>344</v>
      </c>
      <c r="B76" s="674" t="s">
        <v>25</v>
      </c>
      <c r="C76" s="387">
        <f>C77</f>
        <v>0</v>
      </c>
    </row>
    <row r="77" spans="1:3" ht="30" customHeight="1" hidden="1">
      <c r="A77" s="367" t="s">
        <v>347</v>
      </c>
      <c r="B77" s="672" t="s">
        <v>216</v>
      </c>
      <c r="C77" s="322">
        <v>0</v>
      </c>
    </row>
    <row r="78" spans="1:3" ht="27" customHeight="1" hidden="1">
      <c r="A78" s="671" t="s">
        <v>43</v>
      </c>
      <c r="B78" s="672" t="s">
        <v>44</v>
      </c>
      <c r="C78" s="673"/>
    </row>
    <row r="79" spans="1:3" ht="22.5" customHeight="1" hidden="1">
      <c r="A79" s="676" t="s">
        <v>26</v>
      </c>
      <c r="B79" s="677" t="s">
        <v>45</v>
      </c>
      <c r="C79" s="678">
        <f>C81</f>
        <v>0</v>
      </c>
    </row>
    <row r="80" spans="1:3" ht="33.75" customHeight="1" hidden="1">
      <c r="A80" s="679" t="s">
        <v>164</v>
      </c>
      <c r="B80" s="680" t="s">
        <v>165</v>
      </c>
      <c r="C80" s="678"/>
    </row>
    <row r="81" spans="1:3" ht="30.75" customHeight="1" hidden="1">
      <c r="A81" s="679" t="s">
        <v>166</v>
      </c>
      <c r="B81" s="680" t="s">
        <v>167</v>
      </c>
      <c r="C81" s="673"/>
    </row>
    <row r="82" spans="1:3" ht="26.25" customHeight="1">
      <c r="A82" s="681" t="s">
        <v>346</v>
      </c>
      <c r="B82" s="682" t="s">
        <v>27</v>
      </c>
      <c r="C82" s="678" t="str">
        <f>C83</f>
        <v>26990</v>
      </c>
    </row>
    <row r="83" spans="1:3" s="27" customFormat="1" ht="27" customHeight="1">
      <c r="A83" s="683" t="s">
        <v>466</v>
      </c>
      <c r="B83" s="684" t="s">
        <v>465</v>
      </c>
      <c r="C83" s="685" t="str">
        <f>C84</f>
        <v>26990</v>
      </c>
    </row>
    <row r="84" spans="1:3" ht="27" customHeight="1">
      <c r="A84" s="367" t="s">
        <v>383</v>
      </c>
      <c r="B84" s="686" t="s">
        <v>353</v>
      </c>
      <c r="C84" s="379" t="s">
        <v>467</v>
      </c>
    </row>
    <row r="85" spans="1:3" ht="45" customHeight="1">
      <c r="A85" s="364" t="s">
        <v>430</v>
      </c>
      <c r="B85" s="687" t="s">
        <v>431</v>
      </c>
      <c r="C85" s="387" t="str">
        <f>C86</f>
        <v>-249635</v>
      </c>
    </row>
    <row r="86" spans="1:3" ht="46.5" customHeight="1">
      <c r="A86" s="367" t="s">
        <v>432</v>
      </c>
      <c r="B86" s="686" t="s">
        <v>348</v>
      </c>
      <c r="C86" s="322" t="str">
        <f>C87</f>
        <v>-249635</v>
      </c>
    </row>
    <row r="87" spans="1:3" ht="48.75" customHeight="1">
      <c r="A87" s="367" t="s">
        <v>378</v>
      </c>
      <c r="B87" s="686" t="s">
        <v>433</v>
      </c>
      <c r="C87" s="379" t="s">
        <v>434</v>
      </c>
    </row>
    <row r="88" spans="1:3" ht="27.75" customHeight="1">
      <c r="A88" s="688"/>
      <c r="B88" s="689" t="s">
        <v>279</v>
      </c>
      <c r="C88" s="690">
        <f>SUM(C13+C60)</f>
        <v>14501250</v>
      </c>
    </row>
    <row r="89" ht="18">
      <c r="C89" s="37"/>
    </row>
    <row r="90" ht="18">
      <c r="C90" s="37"/>
    </row>
    <row r="91" ht="18">
      <c r="C91" s="37"/>
    </row>
    <row r="92" ht="18">
      <c r="C92" s="37"/>
    </row>
    <row r="93" ht="18">
      <c r="C93" s="37"/>
    </row>
    <row r="94" ht="18">
      <c r="C94" s="37"/>
    </row>
    <row r="95" ht="18">
      <c r="C95" s="37"/>
    </row>
    <row r="96" ht="18">
      <c r="C96" s="37"/>
    </row>
    <row r="97" ht="18">
      <c r="C97" s="37"/>
    </row>
    <row r="98" ht="18">
      <c r="C98" s="37"/>
    </row>
    <row r="99" ht="18">
      <c r="C99" s="37"/>
    </row>
    <row r="100" ht="18">
      <c r="C100" s="37"/>
    </row>
    <row r="101" ht="18">
      <c r="C101" s="37"/>
    </row>
    <row r="102" ht="18">
      <c r="C102" s="37"/>
    </row>
    <row r="103" ht="18">
      <c r="C103" s="37"/>
    </row>
    <row r="104" ht="18">
      <c r="C104" s="37"/>
    </row>
    <row r="105" ht="18">
      <c r="C105" s="37"/>
    </row>
    <row r="106" ht="18">
      <c r="C106" s="37"/>
    </row>
    <row r="107" ht="18">
      <c r="C107" s="37"/>
    </row>
    <row r="108" ht="18">
      <c r="C108" s="37"/>
    </row>
    <row r="109" ht="18">
      <c r="C109" s="37"/>
    </row>
    <row r="110" ht="18">
      <c r="C110" s="37"/>
    </row>
    <row r="111" ht="18">
      <c r="C111" s="37"/>
    </row>
    <row r="112" ht="18">
      <c r="C112" s="37"/>
    </row>
    <row r="113" ht="18">
      <c r="C113" s="37"/>
    </row>
    <row r="114" ht="18">
      <c r="C114" s="37"/>
    </row>
    <row r="115" ht="18">
      <c r="C115" s="37"/>
    </row>
    <row r="116" ht="18">
      <c r="C116" s="37"/>
    </row>
    <row r="117" ht="18">
      <c r="C117" s="37"/>
    </row>
    <row r="118" ht="18">
      <c r="C118" s="37"/>
    </row>
    <row r="119" ht="18">
      <c r="C119" s="37"/>
    </row>
    <row r="120" ht="18">
      <c r="C120" s="37"/>
    </row>
    <row r="121" ht="18">
      <c r="C121" s="37"/>
    </row>
    <row r="122" ht="18">
      <c r="C122" s="37"/>
    </row>
    <row r="123" ht="18">
      <c r="C123" s="37"/>
    </row>
    <row r="124" ht="18">
      <c r="C124" s="37"/>
    </row>
    <row r="125" ht="18">
      <c r="C125" s="37"/>
    </row>
    <row r="126" ht="18">
      <c r="C126" s="37"/>
    </row>
    <row r="127" ht="18">
      <c r="C127" s="37"/>
    </row>
    <row r="128" ht="18">
      <c r="C128" s="37"/>
    </row>
    <row r="129" ht="18">
      <c r="C129" s="37"/>
    </row>
    <row r="130" ht="18">
      <c r="C130" s="37"/>
    </row>
    <row r="131" ht="18">
      <c r="C131" s="37"/>
    </row>
    <row r="132" ht="18">
      <c r="C132" s="37"/>
    </row>
    <row r="133" ht="18">
      <c r="C133" s="37"/>
    </row>
    <row r="134" ht="18">
      <c r="C134" s="37"/>
    </row>
    <row r="135" ht="18">
      <c r="C135" s="37"/>
    </row>
    <row r="136" ht="18">
      <c r="C136" s="37"/>
    </row>
    <row r="137" ht="18">
      <c r="C137" s="37"/>
    </row>
    <row r="138" ht="18">
      <c r="C138" s="37"/>
    </row>
    <row r="139" ht="18">
      <c r="C139" s="37"/>
    </row>
    <row r="140" ht="18">
      <c r="C140" s="37"/>
    </row>
    <row r="141" ht="18">
      <c r="C141" s="37"/>
    </row>
    <row r="142" ht="18">
      <c r="C142" s="37"/>
    </row>
    <row r="143" ht="18">
      <c r="C143" s="37"/>
    </row>
    <row r="144" ht="18">
      <c r="C144" s="37"/>
    </row>
    <row r="145" ht="18">
      <c r="C145" s="37"/>
    </row>
    <row r="146" ht="18">
      <c r="C146" s="37"/>
    </row>
    <row r="147" ht="18">
      <c r="C147" s="37"/>
    </row>
    <row r="148" ht="18">
      <c r="C148" s="37"/>
    </row>
    <row r="149" ht="18">
      <c r="C149" s="37"/>
    </row>
    <row r="150" ht="18">
      <c r="C150" s="37"/>
    </row>
    <row r="151" ht="18">
      <c r="C151" s="37"/>
    </row>
    <row r="152" ht="18">
      <c r="C152" s="37"/>
    </row>
    <row r="153" ht="18">
      <c r="C153" s="37"/>
    </row>
    <row r="154" ht="18">
      <c r="C154" s="37"/>
    </row>
    <row r="155" ht="18">
      <c r="C155" s="37"/>
    </row>
    <row r="156" ht="18">
      <c r="C156" s="37"/>
    </row>
    <row r="157" ht="18">
      <c r="C157" s="37"/>
    </row>
    <row r="158" ht="18">
      <c r="C158" s="37"/>
    </row>
    <row r="159" ht="18">
      <c r="C159" s="37"/>
    </row>
    <row r="160" ht="18">
      <c r="C160" s="37"/>
    </row>
    <row r="161" ht="18">
      <c r="C161" s="37"/>
    </row>
    <row r="162" ht="18">
      <c r="C162" s="37"/>
    </row>
    <row r="163" ht="18">
      <c r="C163" s="37"/>
    </row>
    <row r="164" ht="18">
      <c r="C164" s="37"/>
    </row>
    <row r="165" ht="18">
      <c r="C165" s="37"/>
    </row>
    <row r="166" ht="18">
      <c r="C166" s="37"/>
    </row>
    <row r="167" ht="18">
      <c r="C167" s="37"/>
    </row>
    <row r="168" ht="18">
      <c r="C168" s="37"/>
    </row>
    <row r="169" ht="18">
      <c r="C169" s="37"/>
    </row>
    <row r="170" ht="18">
      <c r="C170" s="37"/>
    </row>
    <row r="171" ht="18">
      <c r="C171" s="37"/>
    </row>
    <row r="172" ht="18">
      <c r="C172" s="37"/>
    </row>
    <row r="173" ht="18">
      <c r="C173" s="37"/>
    </row>
    <row r="174" ht="18">
      <c r="C174" s="37"/>
    </row>
    <row r="175" ht="18">
      <c r="C175" s="37"/>
    </row>
    <row r="176" ht="18">
      <c r="C176" s="37"/>
    </row>
    <row r="177" ht="18">
      <c r="C177" s="37"/>
    </row>
    <row r="178" ht="18">
      <c r="C178" s="37"/>
    </row>
    <row r="179" ht="18">
      <c r="C179" s="37"/>
    </row>
    <row r="180" ht="18">
      <c r="C180" s="37"/>
    </row>
    <row r="181" ht="18">
      <c r="C181" s="37"/>
    </row>
    <row r="182" ht="18">
      <c r="C182" s="37"/>
    </row>
    <row r="183" ht="18">
      <c r="C183" s="37"/>
    </row>
    <row r="184" ht="18">
      <c r="C184" s="37"/>
    </row>
    <row r="185" ht="18">
      <c r="C185" s="37"/>
    </row>
    <row r="186" ht="18">
      <c r="C186" s="37"/>
    </row>
    <row r="187" ht="18">
      <c r="C187" s="37"/>
    </row>
    <row r="188" ht="18">
      <c r="C188" s="37"/>
    </row>
    <row r="189" ht="18">
      <c r="C189" s="37"/>
    </row>
    <row r="190" ht="18">
      <c r="C190" s="37"/>
    </row>
    <row r="191" ht="18">
      <c r="C191" s="37"/>
    </row>
    <row r="192" ht="18">
      <c r="C192" s="37"/>
    </row>
    <row r="193" ht="18">
      <c r="C193" s="37"/>
    </row>
    <row r="194" ht="18">
      <c r="C194" s="37"/>
    </row>
    <row r="195" ht="18">
      <c r="C195" s="37"/>
    </row>
    <row r="196" ht="18">
      <c r="C196" s="37"/>
    </row>
    <row r="197" ht="18">
      <c r="C197" s="37"/>
    </row>
    <row r="198" ht="18">
      <c r="C198" s="37"/>
    </row>
    <row r="199" ht="18">
      <c r="C199" s="37"/>
    </row>
    <row r="200" ht="18">
      <c r="C200" s="37"/>
    </row>
    <row r="201" ht="18">
      <c r="C201" s="37"/>
    </row>
    <row r="202" ht="18">
      <c r="C202" s="37"/>
    </row>
    <row r="203" ht="18">
      <c r="C203" s="37"/>
    </row>
    <row r="204" ht="18">
      <c r="C204" s="37"/>
    </row>
    <row r="205" ht="18">
      <c r="C205" s="37"/>
    </row>
    <row r="206" ht="18">
      <c r="C206" s="37"/>
    </row>
    <row r="207" ht="18">
      <c r="C207" s="37"/>
    </row>
    <row r="208" ht="18">
      <c r="C208" s="37"/>
    </row>
    <row r="209" ht="18">
      <c r="C209" s="37"/>
    </row>
    <row r="210" ht="18">
      <c r="C210" s="37"/>
    </row>
    <row r="211" ht="18">
      <c r="C211" s="37"/>
    </row>
    <row r="212" ht="18">
      <c r="C212" s="37"/>
    </row>
    <row r="213" ht="18">
      <c r="C213" s="37"/>
    </row>
    <row r="214" ht="18">
      <c r="C214" s="37"/>
    </row>
    <row r="215" ht="18">
      <c r="C215" s="37"/>
    </row>
    <row r="216" ht="18">
      <c r="C216" s="37"/>
    </row>
    <row r="217" ht="18">
      <c r="C217" s="37"/>
    </row>
    <row r="218" ht="18">
      <c r="C218" s="37"/>
    </row>
  </sheetData>
  <sheetProtection formatRows="0" autoFilter="0"/>
  <mergeCells count="9">
    <mergeCell ref="B1:C1"/>
    <mergeCell ref="A2:C2"/>
    <mergeCell ref="A3:C3"/>
    <mergeCell ref="A10:C10"/>
    <mergeCell ref="A9:C9"/>
    <mergeCell ref="B7:C7"/>
    <mergeCell ref="A6:C6"/>
    <mergeCell ref="A4:C4"/>
    <mergeCell ref="A5:C5"/>
  </mergeCells>
  <printOptions horizontalCentered="1"/>
  <pageMargins left="0.5118110236220472" right="0.1968503937007874" top="0.2755905511811024" bottom="0.3937007874015748" header="0.15748031496062992" footer="0.2362204724409449"/>
  <pageSetup blackAndWhite="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IU230"/>
  <sheetViews>
    <sheetView view="pageBreakPreview" zoomScale="106" zoomScaleNormal="106" zoomScaleSheetLayoutView="106" zoomScalePageLayoutView="0" workbookViewId="0" topLeftCell="A1">
      <selection activeCell="A2" sqref="A2:H2"/>
    </sheetView>
  </sheetViews>
  <sheetFormatPr defaultColWidth="9.140625" defaultRowHeight="15"/>
  <cols>
    <col min="1" max="1" width="69.28125" style="3" customWidth="1"/>
    <col min="2" max="2" width="4.8515625" style="353" customWidth="1"/>
    <col min="3" max="3" width="5.140625" style="5" customWidth="1"/>
    <col min="4" max="4" width="5.7109375" style="309" customWidth="1"/>
    <col min="5" max="5" width="3.7109375" style="1" customWidth="1"/>
    <col min="6" max="6" width="7.7109375" style="2" customWidth="1"/>
    <col min="7" max="7" width="6.28125" style="353" customWidth="1"/>
    <col min="8" max="8" width="16.00390625" style="354" customWidth="1"/>
    <col min="9" max="9" width="17.421875" style="325" customWidth="1"/>
    <col min="10" max="10" width="17.421875" style="355" customWidth="1"/>
    <col min="11" max="38" width="9.140625" style="355" customWidth="1"/>
  </cols>
  <sheetData>
    <row r="1" spans="1:8" s="21" customFormat="1" ht="15">
      <c r="A1" s="704" t="s">
        <v>126</v>
      </c>
      <c r="B1" s="704"/>
      <c r="C1" s="704"/>
      <c r="D1" s="704"/>
      <c r="E1" s="704"/>
      <c r="F1" s="704"/>
      <c r="G1" s="704"/>
      <c r="H1" s="704"/>
    </row>
    <row r="2" spans="1:8" s="21" customFormat="1" ht="15">
      <c r="A2" s="704" t="s">
        <v>472</v>
      </c>
      <c r="B2" s="704"/>
      <c r="C2" s="704"/>
      <c r="D2" s="704"/>
      <c r="E2" s="704"/>
      <c r="F2" s="704"/>
      <c r="G2" s="704"/>
      <c r="H2" s="704"/>
    </row>
    <row r="3" spans="1:8" s="21" customFormat="1" ht="15">
      <c r="A3" s="704" t="s">
        <v>421</v>
      </c>
      <c r="B3" s="704"/>
      <c r="C3" s="704"/>
      <c r="D3" s="704"/>
      <c r="E3" s="704"/>
      <c r="F3" s="704"/>
      <c r="G3" s="704"/>
      <c r="H3" s="704"/>
    </row>
    <row r="4" spans="1:8" s="21" customFormat="1" ht="15">
      <c r="A4" s="704" t="s">
        <v>435</v>
      </c>
      <c r="B4" s="704"/>
      <c r="C4" s="704"/>
      <c r="D4" s="704"/>
      <c r="E4" s="704"/>
      <c r="F4" s="704"/>
      <c r="G4" s="704"/>
      <c r="H4" s="704"/>
    </row>
    <row r="5" spans="1:8" s="22" customFormat="1" ht="16.5">
      <c r="A5" s="701" t="s">
        <v>454</v>
      </c>
      <c r="B5" s="701"/>
      <c r="C5" s="701"/>
      <c r="D5" s="701"/>
      <c r="E5" s="701"/>
      <c r="F5" s="701"/>
      <c r="G5" s="701"/>
      <c r="H5" s="701"/>
    </row>
    <row r="6" spans="1:8" s="22" customFormat="1" ht="16.5">
      <c r="A6" s="701" t="s">
        <v>455</v>
      </c>
      <c r="B6" s="701"/>
      <c r="C6" s="701"/>
      <c r="D6" s="701"/>
      <c r="E6" s="701"/>
      <c r="F6" s="701"/>
      <c r="G6" s="701"/>
      <c r="H6" s="701"/>
    </row>
    <row r="7" spans="1:7" s="22" customFormat="1" ht="16.5">
      <c r="A7" s="708"/>
      <c r="B7" s="708"/>
      <c r="C7" s="708"/>
      <c r="D7" s="708"/>
      <c r="E7" s="708"/>
      <c r="F7" s="708"/>
      <c r="G7" s="708"/>
    </row>
    <row r="8" spans="1:7" s="22" customFormat="1" ht="16.5">
      <c r="A8" s="708"/>
      <c r="B8" s="708"/>
      <c r="C8" s="708"/>
      <c r="D8" s="708"/>
      <c r="E8" s="708"/>
      <c r="F8" s="708"/>
      <c r="G8" s="708"/>
    </row>
    <row r="9" spans="1:8" s="22" customFormat="1" ht="77.25" customHeight="1">
      <c r="A9" s="709" t="s">
        <v>417</v>
      </c>
      <c r="B9" s="709"/>
      <c r="C9" s="709"/>
      <c r="D9" s="709"/>
      <c r="E9" s="709"/>
      <c r="F9" s="709"/>
      <c r="G9" s="709"/>
      <c r="H9" s="709"/>
    </row>
    <row r="10" spans="1:8" s="324" customFormat="1" ht="17.25">
      <c r="A10" s="500"/>
      <c r="B10" s="501"/>
      <c r="C10" s="501"/>
      <c r="D10" s="643"/>
      <c r="E10" s="501"/>
      <c r="F10" s="501"/>
      <c r="G10" s="391"/>
      <c r="H10" s="583" t="s">
        <v>234</v>
      </c>
    </row>
    <row r="11" spans="1:38" s="6" customFormat="1" ht="17.25">
      <c r="A11" s="502" t="s">
        <v>92</v>
      </c>
      <c r="B11" s="4" t="s">
        <v>47</v>
      </c>
      <c r="C11" s="397" t="s">
        <v>48</v>
      </c>
      <c r="D11" s="710" t="s">
        <v>91</v>
      </c>
      <c r="E11" s="711"/>
      <c r="F11" s="712"/>
      <c r="G11" s="399" t="s">
        <v>49</v>
      </c>
      <c r="H11" s="503" t="s">
        <v>50</v>
      </c>
      <c r="I11" s="325"/>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row>
    <row r="12" spans="1:38" s="7" customFormat="1" ht="18">
      <c r="A12" s="396" t="s">
        <v>56</v>
      </c>
      <c r="B12" s="504"/>
      <c r="C12" s="505"/>
      <c r="D12" s="644"/>
      <c r="E12" s="398"/>
      <c r="F12" s="399"/>
      <c r="G12" s="506"/>
      <c r="H12" s="400">
        <f>SUM(H13,H61,H68,H116,H170,H177,H192,H199)</f>
        <v>14901567</v>
      </c>
      <c r="I12" s="327"/>
      <c r="J12" s="328"/>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row>
    <row r="13" spans="1:38" s="7" customFormat="1" ht="18">
      <c r="A13" s="449" t="s">
        <v>57</v>
      </c>
      <c r="B13" s="507" t="s">
        <v>53</v>
      </c>
      <c r="C13" s="508"/>
      <c r="D13" s="645"/>
      <c r="E13" s="510"/>
      <c r="F13" s="511"/>
      <c r="G13" s="512"/>
      <c r="H13" s="400">
        <f>H14+H19+H42+H47+H37</f>
        <v>4165677</v>
      </c>
      <c r="I13" s="330"/>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row>
    <row r="14" spans="1:38" s="7" customFormat="1" ht="30.75">
      <c r="A14" s="513" t="s">
        <v>58</v>
      </c>
      <c r="B14" s="507" t="s">
        <v>53</v>
      </c>
      <c r="C14" s="508" t="s">
        <v>54</v>
      </c>
      <c r="D14" s="645"/>
      <c r="E14" s="510"/>
      <c r="F14" s="511"/>
      <c r="G14" s="512"/>
      <c r="H14" s="400">
        <f>+H15</f>
        <v>571314</v>
      </c>
      <c r="I14" s="330"/>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row>
    <row r="15" spans="1:38" s="8" customFormat="1" ht="30.75">
      <c r="A15" s="514" t="s">
        <v>107</v>
      </c>
      <c r="B15" s="515" t="s">
        <v>53</v>
      </c>
      <c r="C15" s="516" t="s">
        <v>54</v>
      </c>
      <c r="D15" s="626" t="s">
        <v>236</v>
      </c>
      <c r="E15" s="403" t="s">
        <v>237</v>
      </c>
      <c r="F15" s="434" t="s">
        <v>238</v>
      </c>
      <c r="G15" s="517"/>
      <c r="H15" s="518">
        <f>+H16</f>
        <v>571314</v>
      </c>
      <c r="I15" s="331"/>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row>
    <row r="16" spans="1:38" s="9" customFormat="1" ht="15.75">
      <c r="A16" s="519" t="s">
        <v>109</v>
      </c>
      <c r="B16" s="281" t="s">
        <v>53</v>
      </c>
      <c r="C16" s="282" t="s">
        <v>54</v>
      </c>
      <c r="D16" s="646" t="s">
        <v>108</v>
      </c>
      <c r="E16" s="521" t="s">
        <v>237</v>
      </c>
      <c r="F16" s="359" t="s">
        <v>238</v>
      </c>
      <c r="G16" s="68"/>
      <c r="H16" s="130">
        <f>+H17</f>
        <v>571314</v>
      </c>
      <c r="I16" s="333"/>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row>
    <row r="17" spans="1:38" s="9" customFormat="1" ht="30.75">
      <c r="A17" s="519" t="s">
        <v>95</v>
      </c>
      <c r="B17" s="281" t="s">
        <v>53</v>
      </c>
      <c r="C17" s="282" t="s">
        <v>54</v>
      </c>
      <c r="D17" s="646" t="s">
        <v>108</v>
      </c>
      <c r="E17" s="521" t="s">
        <v>237</v>
      </c>
      <c r="F17" s="438" t="s">
        <v>239</v>
      </c>
      <c r="G17" s="68"/>
      <c r="H17" s="130">
        <f>+H18</f>
        <v>571314</v>
      </c>
      <c r="I17" s="333"/>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row>
    <row r="18" spans="1:38" s="9" customFormat="1" ht="62.25">
      <c r="A18" s="25" t="s">
        <v>60</v>
      </c>
      <c r="B18" s="65" t="s">
        <v>53</v>
      </c>
      <c r="C18" s="66" t="s">
        <v>54</v>
      </c>
      <c r="D18" s="646" t="s">
        <v>108</v>
      </c>
      <c r="E18" s="521" t="s">
        <v>237</v>
      </c>
      <c r="F18" s="438" t="s">
        <v>239</v>
      </c>
      <c r="G18" s="68" t="s">
        <v>55</v>
      </c>
      <c r="H18" s="130">
        <v>571314</v>
      </c>
      <c r="I18" s="333"/>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row>
    <row r="19" spans="1:38" s="9" customFormat="1" ht="46.5">
      <c r="A19" s="513" t="s">
        <v>67</v>
      </c>
      <c r="B19" s="507" t="s">
        <v>53</v>
      </c>
      <c r="C19" s="507" t="s">
        <v>59</v>
      </c>
      <c r="D19" s="626"/>
      <c r="E19" s="522"/>
      <c r="F19" s="512"/>
      <c r="G19" s="507"/>
      <c r="H19" s="400">
        <f>SUM(H27,H32,H20)</f>
        <v>3003218</v>
      </c>
      <c r="I19" s="333"/>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row>
    <row r="20" spans="1:38" s="9" customFormat="1" ht="62.25" hidden="1">
      <c r="A20" s="453" t="s">
        <v>188</v>
      </c>
      <c r="B20" s="507" t="s">
        <v>53</v>
      </c>
      <c r="C20" s="508" t="s">
        <v>59</v>
      </c>
      <c r="D20" s="647" t="s">
        <v>336</v>
      </c>
      <c r="E20" s="523" t="s">
        <v>237</v>
      </c>
      <c r="F20" s="524" t="s">
        <v>238</v>
      </c>
      <c r="G20" s="512"/>
      <c r="H20" s="400">
        <f>H21</f>
        <v>0</v>
      </c>
      <c r="I20" s="333"/>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row>
    <row r="21" spans="1:38" s="9" customFormat="1" ht="93" hidden="1">
      <c r="A21" s="44" t="s">
        <v>189</v>
      </c>
      <c r="B21" s="65" t="s">
        <v>53</v>
      </c>
      <c r="C21" s="66" t="s">
        <v>59</v>
      </c>
      <c r="D21" s="646" t="s">
        <v>168</v>
      </c>
      <c r="E21" s="285" t="s">
        <v>237</v>
      </c>
      <c r="F21" s="286" t="s">
        <v>238</v>
      </c>
      <c r="G21" s="171"/>
      <c r="H21" s="134">
        <f>H22</f>
        <v>0</v>
      </c>
      <c r="I21" s="333"/>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row>
    <row r="22" spans="1:38" s="9" customFormat="1" ht="62.25" hidden="1">
      <c r="A22" s="44" t="s">
        <v>254</v>
      </c>
      <c r="B22" s="65" t="s">
        <v>53</v>
      </c>
      <c r="C22" s="66" t="s">
        <v>59</v>
      </c>
      <c r="D22" s="646" t="s">
        <v>168</v>
      </c>
      <c r="E22" s="285" t="s">
        <v>53</v>
      </c>
      <c r="F22" s="286" t="s">
        <v>238</v>
      </c>
      <c r="G22" s="171"/>
      <c r="H22" s="134">
        <f>H23+H25</f>
        <v>0</v>
      </c>
      <c r="I22" s="333"/>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row>
    <row r="23" spans="1:38" s="9" customFormat="1" ht="15.75" hidden="1">
      <c r="A23" s="44" t="s">
        <v>337</v>
      </c>
      <c r="B23" s="65" t="s">
        <v>53</v>
      </c>
      <c r="C23" s="66" t="s">
        <v>59</v>
      </c>
      <c r="D23" s="646" t="s">
        <v>168</v>
      </c>
      <c r="E23" s="285" t="s">
        <v>53</v>
      </c>
      <c r="F23" s="286" t="s">
        <v>338</v>
      </c>
      <c r="G23" s="171"/>
      <c r="H23" s="134">
        <f>H24</f>
        <v>0</v>
      </c>
      <c r="I23" s="333"/>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row>
    <row r="24" spans="1:38" s="9" customFormat="1" ht="30.75" hidden="1">
      <c r="A24" s="44" t="s">
        <v>333</v>
      </c>
      <c r="B24" s="65" t="s">
        <v>53</v>
      </c>
      <c r="C24" s="66" t="s">
        <v>59</v>
      </c>
      <c r="D24" s="646" t="s">
        <v>168</v>
      </c>
      <c r="E24" s="285" t="s">
        <v>53</v>
      </c>
      <c r="F24" s="286" t="s">
        <v>339</v>
      </c>
      <c r="G24" s="171" t="s">
        <v>62</v>
      </c>
      <c r="H24" s="134">
        <v>0</v>
      </c>
      <c r="I24" s="333"/>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row>
    <row r="25" spans="1:38" s="9" customFormat="1" ht="15.75" hidden="1">
      <c r="A25" s="44" t="s">
        <v>255</v>
      </c>
      <c r="B25" s="65" t="s">
        <v>53</v>
      </c>
      <c r="C25" s="66" t="s">
        <v>59</v>
      </c>
      <c r="D25" s="646" t="s">
        <v>168</v>
      </c>
      <c r="E25" s="285" t="s">
        <v>53</v>
      </c>
      <c r="F25" s="286" t="s">
        <v>257</v>
      </c>
      <c r="G25" s="171"/>
      <c r="H25" s="134">
        <f>H26</f>
        <v>0</v>
      </c>
      <c r="I25" s="333"/>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row>
    <row r="26" spans="1:38" s="9" customFormat="1" ht="30.75" hidden="1">
      <c r="A26" s="44" t="s">
        <v>333</v>
      </c>
      <c r="B26" s="65" t="s">
        <v>53</v>
      </c>
      <c r="C26" s="66" t="s">
        <v>59</v>
      </c>
      <c r="D26" s="646" t="s">
        <v>168</v>
      </c>
      <c r="E26" s="285" t="s">
        <v>53</v>
      </c>
      <c r="F26" s="286" t="s">
        <v>361</v>
      </c>
      <c r="G26" s="171" t="s">
        <v>62</v>
      </c>
      <c r="H26" s="134">
        <v>0</v>
      </c>
      <c r="I26" s="333"/>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row>
    <row r="27" spans="1:38" s="9" customFormat="1" ht="46.5">
      <c r="A27" s="514" t="s">
        <v>193</v>
      </c>
      <c r="B27" s="515" t="s">
        <v>53</v>
      </c>
      <c r="C27" s="516" t="s">
        <v>59</v>
      </c>
      <c r="D27" s="647" t="s">
        <v>240</v>
      </c>
      <c r="E27" s="529" t="s">
        <v>237</v>
      </c>
      <c r="F27" s="530" t="s">
        <v>238</v>
      </c>
      <c r="G27" s="517"/>
      <c r="H27" s="518">
        <f>+H28</f>
        <v>300000</v>
      </c>
      <c r="I27" s="333"/>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row>
    <row r="28" spans="1:38" s="9" customFormat="1" ht="65.25" customHeight="1">
      <c r="A28" s="526" t="s">
        <v>194</v>
      </c>
      <c r="B28" s="281" t="s">
        <v>53</v>
      </c>
      <c r="C28" s="282" t="s">
        <v>59</v>
      </c>
      <c r="D28" s="646" t="s">
        <v>241</v>
      </c>
      <c r="E28" s="525" t="s">
        <v>237</v>
      </c>
      <c r="F28" s="359" t="s">
        <v>238</v>
      </c>
      <c r="G28" s="68"/>
      <c r="H28" s="130">
        <f>SUM(H29)</f>
        <v>300000</v>
      </c>
      <c r="I28" s="333"/>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row>
    <row r="29" spans="1:38" s="9" customFormat="1" ht="46.5">
      <c r="A29" s="519" t="s">
        <v>243</v>
      </c>
      <c r="B29" s="281" t="s">
        <v>53</v>
      </c>
      <c r="C29" s="282" t="s">
        <v>59</v>
      </c>
      <c r="D29" s="646" t="s">
        <v>241</v>
      </c>
      <c r="E29" s="525" t="s">
        <v>53</v>
      </c>
      <c r="F29" s="359" t="s">
        <v>238</v>
      </c>
      <c r="G29" s="68"/>
      <c r="H29" s="130">
        <f>SUM(H30)</f>
        <v>300000</v>
      </c>
      <c r="I29" s="333"/>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row>
    <row r="30" spans="1:38" s="9" customFormat="1" ht="15.75">
      <c r="A30" s="519" t="s">
        <v>104</v>
      </c>
      <c r="B30" s="281" t="s">
        <v>53</v>
      </c>
      <c r="C30" s="282" t="s">
        <v>59</v>
      </c>
      <c r="D30" s="646" t="s">
        <v>241</v>
      </c>
      <c r="E30" s="525" t="s">
        <v>53</v>
      </c>
      <c r="F30" s="359" t="s">
        <v>242</v>
      </c>
      <c r="G30" s="68"/>
      <c r="H30" s="130">
        <f>SUM(H31)</f>
        <v>300000</v>
      </c>
      <c r="I30" s="333"/>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row>
    <row r="31" spans="1:9" s="41" customFormat="1" ht="30.75">
      <c r="A31" s="44" t="s">
        <v>333</v>
      </c>
      <c r="B31" s="65" t="s">
        <v>53</v>
      </c>
      <c r="C31" s="66" t="s">
        <v>59</v>
      </c>
      <c r="D31" s="646" t="s">
        <v>241</v>
      </c>
      <c r="E31" s="525" t="s">
        <v>53</v>
      </c>
      <c r="F31" s="359" t="s">
        <v>242</v>
      </c>
      <c r="G31" s="171" t="s">
        <v>62</v>
      </c>
      <c r="H31" s="134">
        <v>300000</v>
      </c>
      <c r="I31" s="40"/>
    </row>
    <row r="32" spans="1:38" s="9" customFormat="1" ht="15.75">
      <c r="A32" s="514" t="s">
        <v>111</v>
      </c>
      <c r="B32" s="515" t="s">
        <v>53</v>
      </c>
      <c r="C32" s="516" t="s">
        <v>59</v>
      </c>
      <c r="D32" s="647" t="s">
        <v>110</v>
      </c>
      <c r="E32" s="529" t="s">
        <v>237</v>
      </c>
      <c r="F32" s="530" t="s">
        <v>238</v>
      </c>
      <c r="G32" s="517"/>
      <c r="H32" s="518">
        <f>+H33</f>
        <v>2703218</v>
      </c>
      <c r="I32" s="333"/>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row>
    <row r="33" spans="1:38" s="9" customFormat="1" ht="30.75">
      <c r="A33" s="519" t="s">
        <v>113</v>
      </c>
      <c r="B33" s="281" t="s">
        <v>53</v>
      </c>
      <c r="C33" s="282" t="s">
        <v>59</v>
      </c>
      <c r="D33" s="646" t="s">
        <v>112</v>
      </c>
      <c r="E33" s="525" t="s">
        <v>237</v>
      </c>
      <c r="F33" s="359" t="s">
        <v>238</v>
      </c>
      <c r="G33" s="68"/>
      <c r="H33" s="130">
        <f>+H34</f>
        <v>2703218</v>
      </c>
      <c r="I33" s="333"/>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row>
    <row r="34" spans="1:9" s="334" customFormat="1" ht="30.75">
      <c r="A34" s="519" t="s">
        <v>95</v>
      </c>
      <c r="B34" s="281" t="s">
        <v>53</v>
      </c>
      <c r="C34" s="282" t="s">
        <v>59</v>
      </c>
      <c r="D34" s="646" t="s">
        <v>112</v>
      </c>
      <c r="E34" s="525" t="s">
        <v>237</v>
      </c>
      <c r="F34" s="359" t="s">
        <v>239</v>
      </c>
      <c r="G34" s="68"/>
      <c r="H34" s="130">
        <f>SUM(H35:H36)</f>
        <v>2703218</v>
      </c>
      <c r="I34" s="333"/>
    </row>
    <row r="35" spans="1:9" s="334" customFormat="1" ht="66" customHeight="1">
      <c r="A35" s="25" t="s">
        <v>60</v>
      </c>
      <c r="B35" s="65" t="s">
        <v>53</v>
      </c>
      <c r="C35" s="66" t="s">
        <v>59</v>
      </c>
      <c r="D35" s="646" t="s">
        <v>112</v>
      </c>
      <c r="E35" s="525" t="s">
        <v>237</v>
      </c>
      <c r="F35" s="359" t="s">
        <v>239</v>
      </c>
      <c r="G35" s="68" t="s">
        <v>55</v>
      </c>
      <c r="H35" s="130">
        <v>2702887</v>
      </c>
      <c r="I35" s="333"/>
    </row>
    <row r="36" spans="1:9" s="334" customFormat="1" ht="21" customHeight="1">
      <c r="A36" s="25" t="s">
        <v>63</v>
      </c>
      <c r="B36" s="65" t="s">
        <v>53</v>
      </c>
      <c r="C36" s="66" t="s">
        <v>59</v>
      </c>
      <c r="D36" s="646" t="s">
        <v>112</v>
      </c>
      <c r="E36" s="525" t="s">
        <v>237</v>
      </c>
      <c r="F36" s="359" t="s">
        <v>239</v>
      </c>
      <c r="G36" s="68" t="s">
        <v>64</v>
      </c>
      <c r="H36" s="130">
        <v>331</v>
      </c>
      <c r="I36" s="333"/>
    </row>
    <row r="37" spans="1:9" s="334" customFormat="1" ht="46.5">
      <c r="A37" s="513" t="s">
        <v>436</v>
      </c>
      <c r="B37" s="507" t="s">
        <v>53</v>
      </c>
      <c r="C37" s="522" t="s">
        <v>437</v>
      </c>
      <c r="D37" s="593"/>
      <c r="E37" s="594"/>
      <c r="F37" s="426"/>
      <c r="G37" s="517"/>
      <c r="H37" s="648">
        <f>SUM(H38)</f>
        <v>43900</v>
      </c>
      <c r="I37" s="333"/>
    </row>
    <row r="38" spans="1:9" s="334" customFormat="1" ht="30.75">
      <c r="A38" s="549" t="s">
        <v>438</v>
      </c>
      <c r="B38" s="507" t="s">
        <v>53</v>
      </c>
      <c r="C38" s="522" t="s">
        <v>437</v>
      </c>
      <c r="D38" s="402" t="s">
        <v>439</v>
      </c>
      <c r="E38" s="454" t="s">
        <v>237</v>
      </c>
      <c r="F38" s="434" t="s">
        <v>238</v>
      </c>
      <c r="G38" s="517"/>
      <c r="H38" s="595">
        <f>SUM(H39)</f>
        <v>43900</v>
      </c>
      <c r="I38" s="333"/>
    </row>
    <row r="39" spans="1:9" s="334" customFormat="1" ht="15.75">
      <c r="A39" s="596" t="s">
        <v>440</v>
      </c>
      <c r="B39" s="65" t="s">
        <v>53</v>
      </c>
      <c r="C39" s="335" t="s">
        <v>437</v>
      </c>
      <c r="D39" s="597" t="s">
        <v>441</v>
      </c>
      <c r="E39" s="598" t="s">
        <v>237</v>
      </c>
      <c r="F39" s="599" t="s">
        <v>238</v>
      </c>
      <c r="G39" s="68"/>
      <c r="H39" s="600">
        <f>SUM(H40)</f>
        <v>43900</v>
      </c>
      <c r="I39" s="333"/>
    </row>
    <row r="40" spans="1:9" s="334" customFormat="1" ht="32.25" customHeight="1">
      <c r="A40" s="48" t="s">
        <v>442</v>
      </c>
      <c r="B40" s="65" t="s">
        <v>53</v>
      </c>
      <c r="C40" s="335" t="s">
        <v>437</v>
      </c>
      <c r="D40" s="601" t="s">
        <v>441</v>
      </c>
      <c r="E40" s="455" t="s">
        <v>237</v>
      </c>
      <c r="F40" s="527" t="s">
        <v>443</v>
      </c>
      <c r="G40" s="68"/>
      <c r="H40" s="649">
        <f>H41</f>
        <v>43900</v>
      </c>
      <c r="I40" s="333"/>
    </row>
    <row r="41" spans="1:9" s="334" customFormat="1" ht="16.5" customHeight="1">
      <c r="A41" s="25" t="s">
        <v>307</v>
      </c>
      <c r="B41" s="65" t="s">
        <v>53</v>
      </c>
      <c r="C41" s="335" t="s">
        <v>437</v>
      </c>
      <c r="D41" s="603" t="s">
        <v>441</v>
      </c>
      <c r="E41" s="598" t="s">
        <v>237</v>
      </c>
      <c r="F41" s="599" t="s">
        <v>443</v>
      </c>
      <c r="G41" s="68" t="s">
        <v>310</v>
      </c>
      <c r="H41" s="130">
        <v>43900</v>
      </c>
      <c r="I41" s="333"/>
    </row>
    <row r="42" spans="1:9" s="329" customFormat="1" ht="18" hidden="1">
      <c r="A42" s="453" t="s">
        <v>65</v>
      </c>
      <c r="B42" s="507" t="s">
        <v>53</v>
      </c>
      <c r="C42" s="512" t="s">
        <v>66</v>
      </c>
      <c r="D42" s="645"/>
      <c r="E42" s="510"/>
      <c r="F42" s="511"/>
      <c r="G42" s="65"/>
      <c r="H42" s="400">
        <f>H43</f>
        <v>0</v>
      </c>
      <c r="I42" s="330"/>
    </row>
    <row r="43" spans="1:9" s="329" customFormat="1" ht="18" hidden="1">
      <c r="A43" s="531" t="s">
        <v>119</v>
      </c>
      <c r="B43" s="507" t="s">
        <v>53</v>
      </c>
      <c r="C43" s="532" t="s">
        <v>66</v>
      </c>
      <c r="D43" s="645" t="s">
        <v>118</v>
      </c>
      <c r="E43" s="534"/>
      <c r="F43" s="535" t="s">
        <v>93</v>
      </c>
      <c r="G43" s="532"/>
      <c r="H43" s="400">
        <f>H44</f>
        <v>0</v>
      </c>
      <c r="I43" s="330"/>
    </row>
    <row r="44" spans="1:38" s="9" customFormat="1" ht="15.75" hidden="1">
      <c r="A44" s="519" t="s">
        <v>123</v>
      </c>
      <c r="B44" s="281" t="s">
        <v>53</v>
      </c>
      <c r="C44" s="282" t="s">
        <v>66</v>
      </c>
      <c r="D44" s="650" t="s">
        <v>122</v>
      </c>
      <c r="E44" s="455"/>
      <c r="F44" s="527" t="s">
        <v>93</v>
      </c>
      <c r="G44" s="68"/>
      <c r="H44" s="130">
        <f>+H45</f>
        <v>0</v>
      </c>
      <c r="I44" s="333"/>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row>
    <row r="45" spans="1:38" s="9" customFormat="1" ht="15.75" hidden="1">
      <c r="A45" s="519" t="s">
        <v>125</v>
      </c>
      <c r="B45" s="281" t="s">
        <v>53</v>
      </c>
      <c r="C45" s="282" t="s">
        <v>66</v>
      </c>
      <c r="D45" s="650" t="s">
        <v>122</v>
      </c>
      <c r="E45" s="455"/>
      <c r="F45" s="527" t="s">
        <v>124</v>
      </c>
      <c r="G45" s="68"/>
      <c r="H45" s="130">
        <f>+H46</f>
        <v>0</v>
      </c>
      <c r="I45" s="333"/>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row>
    <row r="46" spans="1:9" s="329" customFormat="1" ht="30.75" hidden="1">
      <c r="A46" s="116" t="s">
        <v>61</v>
      </c>
      <c r="B46" s="65" t="s">
        <v>53</v>
      </c>
      <c r="C46" s="65" t="s">
        <v>66</v>
      </c>
      <c r="D46" s="650" t="s">
        <v>122</v>
      </c>
      <c r="E46" s="455"/>
      <c r="F46" s="527" t="s">
        <v>124</v>
      </c>
      <c r="G46" s="65" t="s">
        <v>62</v>
      </c>
      <c r="H46" s="131"/>
      <c r="I46" s="330"/>
    </row>
    <row r="47" spans="1:9" s="337" customFormat="1" ht="18">
      <c r="A47" s="513" t="s">
        <v>68</v>
      </c>
      <c r="B47" s="507" t="s">
        <v>53</v>
      </c>
      <c r="C47" s="508" t="s">
        <v>69</v>
      </c>
      <c r="D47" s="651"/>
      <c r="E47" s="537"/>
      <c r="F47" s="538"/>
      <c r="G47" s="512"/>
      <c r="H47" s="400">
        <f>SUM(H48,H55)</f>
        <v>547245</v>
      </c>
      <c r="I47" s="336"/>
    </row>
    <row r="48" spans="1:9" s="338" customFormat="1" ht="30.75">
      <c r="A48" s="539" t="s">
        <v>115</v>
      </c>
      <c r="B48" s="540" t="s">
        <v>53</v>
      </c>
      <c r="C48" s="541">
        <v>13</v>
      </c>
      <c r="D48" s="652" t="s">
        <v>114</v>
      </c>
      <c r="E48" s="542" t="s">
        <v>237</v>
      </c>
      <c r="F48" s="543" t="s">
        <v>238</v>
      </c>
      <c r="G48" s="544"/>
      <c r="H48" s="545">
        <f>+H49</f>
        <v>444665</v>
      </c>
      <c r="I48" s="336"/>
    </row>
    <row r="49" spans="1:9" s="337" customFormat="1" ht="30.75">
      <c r="A49" s="25" t="s">
        <v>192</v>
      </c>
      <c r="B49" s="546" t="s">
        <v>53</v>
      </c>
      <c r="C49" s="117">
        <v>13</v>
      </c>
      <c r="D49" s="436" t="s">
        <v>116</v>
      </c>
      <c r="E49" s="547" t="s">
        <v>237</v>
      </c>
      <c r="F49" s="421" t="s">
        <v>238</v>
      </c>
      <c r="G49" s="110"/>
      <c r="H49" s="134">
        <f>H50+H53</f>
        <v>444665</v>
      </c>
      <c r="I49" s="336"/>
    </row>
    <row r="50" spans="1:9" s="337" customFormat="1" ht="30.75">
      <c r="A50" s="25" t="s">
        <v>117</v>
      </c>
      <c r="B50" s="75" t="s">
        <v>53</v>
      </c>
      <c r="C50" s="117">
        <v>13</v>
      </c>
      <c r="D50" s="436" t="s">
        <v>116</v>
      </c>
      <c r="E50" s="547" t="s">
        <v>237</v>
      </c>
      <c r="F50" s="421" t="s">
        <v>244</v>
      </c>
      <c r="G50" s="110"/>
      <c r="H50" s="134">
        <f>SUM(H51:H52)</f>
        <v>377065</v>
      </c>
      <c r="I50" s="336"/>
    </row>
    <row r="51" spans="1:9" s="337" customFormat="1" ht="30.75">
      <c r="A51" s="116" t="s">
        <v>333</v>
      </c>
      <c r="B51" s="75" t="s">
        <v>53</v>
      </c>
      <c r="C51" s="74">
        <v>13</v>
      </c>
      <c r="D51" s="612" t="s">
        <v>116</v>
      </c>
      <c r="E51" s="548" t="s">
        <v>237</v>
      </c>
      <c r="F51" s="407" t="s">
        <v>244</v>
      </c>
      <c r="G51" s="123" t="s">
        <v>62</v>
      </c>
      <c r="H51" s="132">
        <v>170000</v>
      </c>
      <c r="I51" s="336"/>
    </row>
    <row r="52" spans="1:9" s="337" customFormat="1" ht="18">
      <c r="A52" s="25" t="s">
        <v>63</v>
      </c>
      <c r="B52" s="75" t="s">
        <v>53</v>
      </c>
      <c r="C52" s="74">
        <v>13</v>
      </c>
      <c r="D52" s="612" t="s">
        <v>116</v>
      </c>
      <c r="E52" s="548" t="s">
        <v>237</v>
      </c>
      <c r="F52" s="407" t="s">
        <v>244</v>
      </c>
      <c r="G52" s="122" t="s">
        <v>64</v>
      </c>
      <c r="H52" s="132">
        <v>207065</v>
      </c>
      <c r="I52" s="336"/>
    </row>
    <row r="53" spans="1:9" s="337" customFormat="1" ht="46.5">
      <c r="A53" s="25" t="s">
        <v>469</v>
      </c>
      <c r="B53" s="75" t="s">
        <v>53</v>
      </c>
      <c r="C53" s="117">
        <v>13</v>
      </c>
      <c r="D53" s="436" t="s">
        <v>116</v>
      </c>
      <c r="E53" s="547" t="s">
        <v>237</v>
      </c>
      <c r="F53" s="421" t="s">
        <v>468</v>
      </c>
      <c r="G53" s="110"/>
      <c r="H53" s="134">
        <f>H54</f>
        <v>67600</v>
      </c>
      <c r="I53" s="336"/>
    </row>
    <row r="54" spans="1:9" s="337" customFormat="1" ht="30.75">
      <c r="A54" s="116" t="s">
        <v>333</v>
      </c>
      <c r="B54" s="75" t="s">
        <v>53</v>
      </c>
      <c r="C54" s="74">
        <v>13</v>
      </c>
      <c r="D54" s="612" t="s">
        <v>116</v>
      </c>
      <c r="E54" s="548" t="s">
        <v>237</v>
      </c>
      <c r="F54" s="407" t="s">
        <v>468</v>
      </c>
      <c r="G54" s="123" t="s">
        <v>62</v>
      </c>
      <c r="H54" s="134">
        <v>67600</v>
      </c>
      <c r="I54" s="336"/>
    </row>
    <row r="55" spans="1:9" s="337" customFormat="1" ht="18">
      <c r="A55" s="549" t="s">
        <v>119</v>
      </c>
      <c r="B55" s="550" t="s">
        <v>53</v>
      </c>
      <c r="C55" s="550" t="s">
        <v>69</v>
      </c>
      <c r="D55" s="626" t="s">
        <v>118</v>
      </c>
      <c r="E55" s="454" t="s">
        <v>237</v>
      </c>
      <c r="F55" s="404" t="s">
        <v>238</v>
      </c>
      <c r="G55" s="551"/>
      <c r="H55" s="400">
        <f>+H56</f>
        <v>102580</v>
      </c>
      <c r="I55" s="336"/>
    </row>
    <row r="56" spans="1:9" s="337" customFormat="1" ht="18">
      <c r="A56" s="552" t="s">
        <v>121</v>
      </c>
      <c r="B56" s="65" t="s">
        <v>53</v>
      </c>
      <c r="C56" s="65" t="s">
        <v>69</v>
      </c>
      <c r="D56" s="650" t="s">
        <v>120</v>
      </c>
      <c r="E56" s="455" t="s">
        <v>237</v>
      </c>
      <c r="F56" s="421" t="s">
        <v>238</v>
      </c>
      <c r="G56" s="335"/>
      <c r="H56" s="134">
        <f>SUM(H59+H57)</f>
        <v>102580</v>
      </c>
      <c r="I56" s="336"/>
    </row>
    <row r="57" spans="1:9" s="337" customFormat="1" ht="30.75">
      <c r="A57" s="25" t="s">
        <v>308</v>
      </c>
      <c r="B57" s="65" t="s">
        <v>53</v>
      </c>
      <c r="C57" s="65">
        <v>13</v>
      </c>
      <c r="D57" s="612" t="s">
        <v>120</v>
      </c>
      <c r="E57" s="548" t="s">
        <v>237</v>
      </c>
      <c r="F57" s="407" t="s">
        <v>309</v>
      </c>
      <c r="G57" s="171"/>
      <c r="H57" s="134">
        <f>SUM(H58)</f>
        <v>62580</v>
      </c>
      <c r="I57" s="336"/>
    </row>
    <row r="58" spans="1:9" s="337" customFormat="1" ht="17.25" customHeight="1">
      <c r="A58" s="613" t="s">
        <v>307</v>
      </c>
      <c r="B58" s="65" t="s">
        <v>53</v>
      </c>
      <c r="C58" s="65">
        <v>13</v>
      </c>
      <c r="D58" s="612" t="s">
        <v>120</v>
      </c>
      <c r="E58" s="548" t="s">
        <v>237</v>
      </c>
      <c r="F58" s="407" t="s">
        <v>309</v>
      </c>
      <c r="G58" s="171" t="s">
        <v>310</v>
      </c>
      <c r="H58" s="134">
        <v>62580</v>
      </c>
      <c r="I58" s="336"/>
    </row>
    <row r="59" spans="1:255" s="10" customFormat="1" ht="30.75">
      <c r="A59" s="25" t="s">
        <v>170</v>
      </c>
      <c r="B59" s="65" t="s">
        <v>53</v>
      </c>
      <c r="C59" s="65">
        <v>13</v>
      </c>
      <c r="D59" s="612" t="s">
        <v>120</v>
      </c>
      <c r="E59" s="548" t="s">
        <v>237</v>
      </c>
      <c r="F59" s="407" t="s">
        <v>245</v>
      </c>
      <c r="G59" s="171"/>
      <c r="H59" s="134">
        <f>SUM(H60)</f>
        <v>40000</v>
      </c>
      <c r="I59" s="20"/>
      <c r="J59" s="12"/>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row>
    <row r="60" spans="1:255" s="10" customFormat="1" ht="30.75">
      <c r="A60" s="48" t="s">
        <v>333</v>
      </c>
      <c r="B60" s="65" t="s">
        <v>53</v>
      </c>
      <c r="C60" s="65">
        <v>13</v>
      </c>
      <c r="D60" s="612" t="s">
        <v>120</v>
      </c>
      <c r="E60" s="548" t="s">
        <v>237</v>
      </c>
      <c r="F60" s="407" t="s">
        <v>245</v>
      </c>
      <c r="G60" s="171" t="s">
        <v>62</v>
      </c>
      <c r="H60" s="134">
        <v>40000</v>
      </c>
      <c r="I60" s="20"/>
      <c r="J60" s="12"/>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row>
    <row r="61" spans="1:9" s="340" customFormat="1" ht="30.75">
      <c r="A61" s="553" t="s">
        <v>71</v>
      </c>
      <c r="B61" s="554" t="s">
        <v>70</v>
      </c>
      <c r="C61" s="554"/>
      <c r="D61" s="653"/>
      <c r="E61" s="555"/>
      <c r="F61" s="556"/>
      <c r="G61" s="554"/>
      <c r="H61" s="557">
        <f>+H62</f>
        <v>5000</v>
      </c>
      <c r="I61" s="339"/>
    </row>
    <row r="62" spans="1:9" s="338" customFormat="1" ht="30.75">
      <c r="A62" s="558" t="s">
        <v>73</v>
      </c>
      <c r="B62" s="559" t="s">
        <v>70</v>
      </c>
      <c r="C62" s="559">
        <v>14</v>
      </c>
      <c r="D62" s="651"/>
      <c r="E62" s="537"/>
      <c r="F62" s="538"/>
      <c r="G62" s="559"/>
      <c r="H62" s="400">
        <f>+H63</f>
        <v>5000</v>
      </c>
      <c r="I62" s="341"/>
    </row>
    <row r="63" spans="1:9" s="338" customFormat="1" ht="78">
      <c r="A63" s="513" t="s">
        <v>190</v>
      </c>
      <c r="B63" s="559" t="s">
        <v>70</v>
      </c>
      <c r="C63" s="559">
        <v>14</v>
      </c>
      <c r="D63" s="626" t="s">
        <v>105</v>
      </c>
      <c r="E63" s="454" t="s">
        <v>237</v>
      </c>
      <c r="F63" s="404" t="s">
        <v>238</v>
      </c>
      <c r="G63" s="559"/>
      <c r="H63" s="400">
        <f>+H64</f>
        <v>5000</v>
      </c>
      <c r="I63" s="341"/>
    </row>
    <row r="64" spans="1:9" s="337" customFormat="1" ht="124.5">
      <c r="A64" s="25" t="s">
        <v>191</v>
      </c>
      <c r="B64" s="88" t="s">
        <v>70</v>
      </c>
      <c r="C64" s="88" t="s">
        <v>74</v>
      </c>
      <c r="D64" s="650" t="s">
        <v>106</v>
      </c>
      <c r="E64" s="455" t="s">
        <v>237</v>
      </c>
      <c r="F64" s="421" t="s">
        <v>238</v>
      </c>
      <c r="G64" s="88"/>
      <c r="H64" s="134">
        <f>SUM(H65)</f>
        <v>5000</v>
      </c>
      <c r="I64" s="336"/>
    </row>
    <row r="65" spans="1:9" s="337" customFormat="1" ht="46.5">
      <c r="A65" s="25" t="s">
        <v>246</v>
      </c>
      <c r="B65" s="88" t="s">
        <v>70</v>
      </c>
      <c r="C65" s="88" t="s">
        <v>74</v>
      </c>
      <c r="D65" s="650" t="s">
        <v>106</v>
      </c>
      <c r="E65" s="455" t="s">
        <v>53</v>
      </c>
      <c r="F65" s="421" t="s">
        <v>238</v>
      </c>
      <c r="G65" s="88"/>
      <c r="H65" s="134">
        <f>SUM(H66)</f>
        <v>5000</v>
      </c>
      <c r="I65" s="336"/>
    </row>
    <row r="66" spans="1:9" s="337" customFormat="1" ht="30.75">
      <c r="A66" s="25" t="s">
        <v>248</v>
      </c>
      <c r="B66" s="88" t="s">
        <v>70</v>
      </c>
      <c r="C66" s="88">
        <v>14</v>
      </c>
      <c r="D66" s="650" t="s">
        <v>106</v>
      </c>
      <c r="E66" s="455" t="s">
        <v>53</v>
      </c>
      <c r="F66" s="421" t="s">
        <v>247</v>
      </c>
      <c r="G66" s="65"/>
      <c r="H66" s="134">
        <f>H67</f>
        <v>5000</v>
      </c>
      <c r="I66" s="336"/>
    </row>
    <row r="67" spans="1:9" s="337" customFormat="1" ht="30.75">
      <c r="A67" s="25" t="s">
        <v>61</v>
      </c>
      <c r="B67" s="88" t="s">
        <v>70</v>
      </c>
      <c r="C67" s="88">
        <v>14</v>
      </c>
      <c r="D67" s="650" t="s">
        <v>106</v>
      </c>
      <c r="E67" s="455" t="s">
        <v>53</v>
      </c>
      <c r="F67" s="421" t="s">
        <v>247</v>
      </c>
      <c r="G67" s="65" t="s">
        <v>62</v>
      </c>
      <c r="H67" s="134">
        <v>5000</v>
      </c>
      <c r="I67" s="336"/>
    </row>
    <row r="68" spans="1:9" s="337" customFormat="1" ht="18">
      <c r="A68" s="513" t="s">
        <v>75</v>
      </c>
      <c r="B68" s="507" t="s">
        <v>59</v>
      </c>
      <c r="C68" s="536"/>
      <c r="D68" s="651"/>
      <c r="E68" s="537"/>
      <c r="F68" s="538"/>
      <c r="G68" s="512"/>
      <c r="H68" s="400">
        <f>SUM(H69+H75+H91)</f>
        <v>1646736</v>
      </c>
      <c r="I68" s="336"/>
    </row>
    <row r="69" spans="1:9" s="337" customFormat="1" ht="18">
      <c r="A69" s="513" t="s">
        <v>195</v>
      </c>
      <c r="B69" s="507" t="s">
        <v>59</v>
      </c>
      <c r="C69" s="508" t="s">
        <v>53</v>
      </c>
      <c r="D69" s="654"/>
      <c r="E69" s="560"/>
      <c r="F69" s="426"/>
      <c r="G69" s="512"/>
      <c r="H69" s="400">
        <f>SUM(H70)</f>
        <v>43950</v>
      </c>
      <c r="I69" s="336"/>
    </row>
    <row r="70" spans="1:9" s="337" customFormat="1" ht="46.5">
      <c r="A70" s="514" t="s">
        <v>196</v>
      </c>
      <c r="B70" s="515" t="s">
        <v>59</v>
      </c>
      <c r="C70" s="516" t="s">
        <v>53</v>
      </c>
      <c r="D70" s="626" t="s">
        <v>199</v>
      </c>
      <c r="E70" s="454" t="s">
        <v>237</v>
      </c>
      <c r="F70" s="434" t="s">
        <v>238</v>
      </c>
      <c r="G70" s="517"/>
      <c r="H70" s="518">
        <f>SUM(H71)</f>
        <v>43950</v>
      </c>
      <c r="I70" s="336"/>
    </row>
    <row r="71" spans="1:9" s="337" customFormat="1" ht="66.75" customHeight="1">
      <c r="A71" s="342" t="s">
        <v>197</v>
      </c>
      <c r="B71" s="281" t="s">
        <v>59</v>
      </c>
      <c r="C71" s="282" t="s">
        <v>53</v>
      </c>
      <c r="D71" s="628" t="s">
        <v>200</v>
      </c>
      <c r="E71" s="562" t="s">
        <v>237</v>
      </c>
      <c r="F71" s="563" t="s">
        <v>238</v>
      </c>
      <c r="G71" s="564"/>
      <c r="H71" s="136">
        <f>SUM(H72)</f>
        <v>43950</v>
      </c>
      <c r="I71" s="336"/>
    </row>
    <row r="72" spans="1:9" s="337" customFormat="1" ht="30.75">
      <c r="A72" s="342" t="s">
        <v>249</v>
      </c>
      <c r="B72" s="281" t="s">
        <v>59</v>
      </c>
      <c r="C72" s="282" t="s">
        <v>53</v>
      </c>
      <c r="D72" s="628" t="s">
        <v>200</v>
      </c>
      <c r="E72" s="562" t="s">
        <v>53</v>
      </c>
      <c r="F72" s="563" t="s">
        <v>238</v>
      </c>
      <c r="G72" s="564"/>
      <c r="H72" s="136">
        <f>SUM(H73)</f>
        <v>43950</v>
      </c>
      <c r="I72" s="336"/>
    </row>
    <row r="73" spans="1:9" s="337" customFormat="1" ht="20.25" customHeight="1">
      <c r="A73" s="342" t="s">
        <v>198</v>
      </c>
      <c r="B73" s="281" t="s">
        <v>59</v>
      </c>
      <c r="C73" s="282" t="s">
        <v>53</v>
      </c>
      <c r="D73" s="628" t="s">
        <v>200</v>
      </c>
      <c r="E73" s="562" t="s">
        <v>53</v>
      </c>
      <c r="F73" s="563" t="s">
        <v>250</v>
      </c>
      <c r="G73" s="564"/>
      <c r="H73" s="130">
        <f>+H74</f>
        <v>43950</v>
      </c>
      <c r="I73" s="336"/>
    </row>
    <row r="74" spans="1:9" s="337" customFormat="1" ht="30.75">
      <c r="A74" s="25" t="s">
        <v>333</v>
      </c>
      <c r="B74" s="281" t="s">
        <v>59</v>
      </c>
      <c r="C74" s="282" t="s">
        <v>53</v>
      </c>
      <c r="D74" s="628" t="s">
        <v>200</v>
      </c>
      <c r="E74" s="562" t="s">
        <v>53</v>
      </c>
      <c r="F74" s="563" t="s">
        <v>250</v>
      </c>
      <c r="G74" s="91" t="s">
        <v>62</v>
      </c>
      <c r="H74" s="136">
        <v>43950</v>
      </c>
      <c r="I74" s="336"/>
    </row>
    <row r="75" spans="1:9" s="337" customFormat="1" ht="18">
      <c r="A75" s="513" t="s">
        <v>205</v>
      </c>
      <c r="B75" s="507" t="s">
        <v>59</v>
      </c>
      <c r="C75" s="508" t="s">
        <v>72</v>
      </c>
      <c r="D75" s="654"/>
      <c r="E75" s="560"/>
      <c r="F75" s="426"/>
      <c r="G75" s="512"/>
      <c r="H75" s="400">
        <f>SUM(H76)</f>
        <v>1026185</v>
      </c>
      <c r="I75" s="336"/>
    </row>
    <row r="76" spans="1:9" s="337" customFormat="1" ht="62.25">
      <c r="A76" s="514" t="s">
        <v>201</v>
      </c>
      <c r="B76" s="515" t="s">
        <v>59</v>
      </c>
      <c r="C76" s="516" t="s">
        <v>72</v>
      </c>
      <c r="D76" s="626" t="s">
        <v>252</v>
      </c>
      <c r="E76" s="454" t="s">
        <v>237</v>
      </c>
      <c r="F76" s="434" t="s">
        <v>238</v>
      </c>
      <c r="G76" s="517"/>
      <c r="H76" s="518">
        <f>SUM(H77)+H87</f>
        <v>1026185</v>
      </c>
      <c r="I76" s="336"/>
    </row>
    <row r="77" spans="1:9" s="337" customFormat="1" ht="84" customHeight="1">
      <c r="A77" s="342" t="s">
        <v>202</v>
      </c>
      <c r="B77" s="281" t="s">
        <v>59</v>
      </c>
      <c r="C77" s="282" t="s">
        <v>72</v>
      </c>
      <c r="D77" s="628" t="s">
        <v>204</v>
      </c>
      <c r="E77" s="562" t="s">
        <v>237</v>
      </c>
      <c r="F77" s="563" t="s">
        <v>238</v>
      </c>
      <c r="G77" s="564"/>
      <c r="H77" s="136">
        <f>SUM(H78)</f>
        <v>926185</v>
      </c>
      <c r="I77" s="336"/>
    </row>
    <row r="78" spans="1:9" s="337" customFormat="1" ht="46.5">
      <c r="A78" s="342" t="s">
        <v>251</v>
      </c>
      <c r="B78" s="281" t="s">
        <v>59</v>
      </c>
      <c r="C78" s="282" t="s">
        <v>72</v>
      </c>
      <c r="D78" s="628" t="s">
        <v>204</v>
      </c>
      <c r="E78" s="562" t="s">
        <v>53</v>
      </c>
      <c r="F78" s="563" t="s">
        <v>238</v>
      </c>
      <c r="G78" s="564"/>
      <c r="H78" s="136">
        <f>H81+H85+H79</f>
        <v>926185</v>
      </c>
      <c r="I78" s="336"/>
    </row>
    <row r="79" spans="1:9" s="337" customFormat="1" ht="0" customHeight="1" hidden="1">
      <c r="A79" s="342" t="s">
        <v>313</v>
      </c>
      <c r="B79" s="281" t="s">
        <v>59</v>
      </c>
      <c r="C79" s="282" t="s">
        <v>72</v>
      </c>
      <c r="D79" s="628" t="s">
        <v>204</v>
      </c>
      <c r="E79" s="562" t="s">
        <v>53</v>
      </c>
      <c r="F79" s="448" t="s">
        <v>371</v>
      </c>
      <c r="G79" s="91"/>
      <c r="H79" s="136">
        <f>H80</f>
        <v>0</v>
      </c>
      <c r="I79" s="336"/>
    </row>
    <row r="80" spans="1:9" s="337" customFormat="1" ht="30.75" hidden="1">
      <c r="A80" s="342" t="s">
        <v>333</v>
      </c>
      <c r="B80" s="281" t="s">
        <v>59</v>
      </c>
      <c r="C80" s="282" t="s">
        <v>72</v>
      </c>
      <c r="D80" s="628" t="s">
        <v>204</v>
      </c>
      <c r="E80" s="562" t="s">
        <v>53</v>
      </c>
      <c r="F80" s="448" t="s">
        <v>371</v>
      </c>
      <c r="G80" s="91" t="s">
        <v>62</v>
      </c>
      <c r="H80" s="136">
        <v>0</v>
      </c>
      <c r="I80" s="336"/>
    </row>
    <row r="81" spans="1:9" s="337" customFormat="1" ht="30.75">
      <c r="A81" s="342" t="s">
        <v>203</v>
      </c>
      <c r="B81" s="281" t="s">
        <v>59</v>
      </c>
      <c r="C81" s="282" t="s">
        <v>72</v>
      </c>
      <c r="D81" s="628" t="s">
        <v>204</v>
      </c>
      <c r="E81" s="562" t="s">
        <v>53</v>
      </c>
      <c r="F81" s="563" t="s">
        <v>253</v>
      </c>
      <c r="G81" s="564"/>
      <c r="H81" s="130">
        <f>+H82+H83</f>
        <v>926185</v>
      </c>
      <c r="I81" s="336"/>
    </row>
    <row r="82" spans="1:9" s="337" customFormat="1" ht="30.75">
      <c r="A82" s="25" t="s">
        <v>333</v>
      </c>
      <c r="B82" s="281" t="s">
        <v>59</v>
      </c>
      <c r="C82" s="282" t="s">
        <v>72</v>
      </c>
      <c r="D82" s="628" t="s">
        <v>204</v>
      </c>
      <c r="E82" s="562" t="s">
        <v>53</v>
      </c>
      <c r="F82" s="563" t="s">
        <v>253</v>
      </c>
      <c r="G82" s="91" t="s">
        <v>62</v>
      </c>
      <c r="H82" s="136">
        <v>926185</v>
      </c>
      <c r="I82" s="336"/>
    </row>
    <row r="83" spans="1:9" s="337" customFormat="1" ht="46.5" hidden="1">
      <c r="A83" s="25" t="s">
        <v>313</v>
      </c>
      <c r="B83" s="281" t="s">
        <v>59</v>
      </c>
      <c r="C83" s="282" t="s">
        <v>72</v>
      </c>
      <c r="D83" s="628" t="s">
        <v>204</v>
      </c>
      <c r="E83" s="562" t="s">
        <v>53</v>
      </c>
      <c r="F83" s="448" t="s">
        <v>314</v>
      </c>
      <c r="G83" s="91"/>
      <c r="H83" s="136">
        <f>H84</f>
        <v>0</v>
      </c>
      <c r="I83" s="336"/>
    </row>
    <row r="84" spans="1:9" s="337" customFormat="1" ht="30.75" hidden="1">
      <c r="A84" s="25" t="s">
        <v>333</v>
      </c>
      <c r="B84" s="281" t="s">
        <v>59</v>
      </c>
      <c r="C84" s="282" t="s">
        <v>72</v>
      </c>
      <c r="D84" s="628" t="s">
        <v>204</v>
      </c>
      <c r="E84" s="562" t="s">
        <v>53</v>
      </c>
      <c r="F84" s="448" t="s">
        <v>314</v>
      </c>
      <c r="G84" s="91" t="s">
        <v>315</v>
      </c>
      <c r="H84" s="136">
        <v>0</v>
      </c>
      <c r="I84" s="336"/>
    </row>
    <row r="85" spans="1:9" s="337" customFormat="1" ht="0" customHeight="1" hidden="1">
      <c r="A85" s="25" t="s">
        <v>313</v>
      </c>
      <c r="B85" s="281" t="s">
        <v>59</v>
      </c>
      <c r="C85" s="282" t="s">
        <v>72</v>
      </c>
      <c r="D85" s="628" t="s">
        <v>204</v>
      </c>
      <c r="E85" s="562" t="s">
        <v>53</v>
      </c>
      <c r="F85" s="448" t="s">
        <v>371</v>
      </c>
      <c r="G85" s="91"/>
      <c r="H85" s="136">
        <f>H86</f>
        <v>0</v>
      </c>
      <c r="I85" s="336"/>
    </row>
    <row r="86" spans="1:9" s="337" customFormat="1" ht="30.75" hidden="1">
      <c r="A86" s="25" t="s">
        <v>333</v>
      </c>
      <c r="B86" s="281" t="s">
        <v>59</v>
      </c>
      <c r="C86" s="282" t="s">
        <v>72</v>
      </c>
      <c r="D86" s="628" t="s">
        <v>204</v>
      </c>
      <c r="E86" s="562" t="s">
        <v>53</v>
      </c>
      <c r="F86" s="448" t="s">
        <v>371</v>
      </c>
      <c r="G86" s="91" t="s">
        <v>62</v>
      </c>
      <c r="H86" s="136">
        <v>0</v>
      </c>
      <c r="I86" s="336"/>
    </row>
    <row r="87" spans="1:9" s="337" customFormat="1" ht="93">
      <c r="A87" s="25" t="s">
        <v>366</v>
      </c>
      <c r="B87" s="281" t="s">
        <v>59</v>
      </c>
      <c r="C87" s="282" t="s">
        <v>72</v>
      </c>
      <c r="D87" s="655" t="s">
        <v>370</v>
      </c>
      <c r="E87" s="562" t="s">
        <v>237</v>
      </c>
      <c r="F87" s="563" t="s">
        <v>238</v>
      </c>
      <c r="G87" s="91"/>
      <c r="H87" s="136">
        <f>H88</f>
        <v>100000</v>
      </c>
      <c r="I87" s="336"/>
    </row>
    <row r="88" spans="1:9" s="337" customFormat="1" ht="46.5">
      <c r="A88" s="25" t="s">
        <v>367</v>
      </c>
      <c r="B88" s="281" t="s">
        <v>59</v>
      </c>
      <c r="C88" s="282" t="s">
        <v>72</v>
      </c>
      <c r="D88" s="655" t="s">
        <v>370</v>
      </c>
      <c r="E88" s="565" t="s">
        <v>53</v>
      </c>
      <c r="F88" s="563" t="s">
        <v>238</v>
      </c>
      <c r="G88" s="91"/>
      <c r="H88" s="136">
        <f>H89</f>
        <v>100000</v>
      </c>
      <c r="I88" s="336"/>
    </row>
    <row r="89" spans="1:9" s="337" customFormat="1" ht="30.75">
      <c r="A89" s="25" t="s">
        <v>368</v>
      </c>
      <c r="B89" s="281" t="s">
        <v>59</v>
      </c>
      <c r="C89" s="282" t="s">
        <v>72</v>
      </c>
      <c r="D89" s="655" t="s">
        <v>370</v>
      </c>
      <c r="E89" s="565" t="s">
        <v>53</v>
      </c>
      <c r="F89" s="566" t="s">
        <v>369</v>
      </c>
      <c r="G89" s="91"/>
      <c r="H89" s="136">
        <f>H90</f>
        <v>100000</v>
      </c>
      <c r="I89" s="336"/>
    </row>
    <row r="90" spans="1:9" s="337" customFormat="1" ht="30.75">
      <c r="A90" s="25" t="s">
        <v>333</v>
      </c>
      <c r="B90" s="281" t="s">
        <v>59</v>
      </c>
      <c r="C90" s="282" t="s">
        <v>72</v>
      </c>
      <c r="D90" s="655" t="s">
        <v>370</v>
      </c>
      <c r="E90" s="565" t="s">
        <v>53</v>
      </c>
      <c r="F90" s="566" t="s">
        <v>369</v>
      </c>
      <c r="G90" s="91" t="s">
        <v>62</v>
      </c>
      <c r="H90" s="136">
        <v>100000</v>
      </c>
      <c r="I90" s="336"/>
    </row>
    <row r="91" spans="1:9" s="337" customFormat="1" ht="18">
      <c r="A91" s="513" t="s">
        <v>76</v>
      </c>
      <c r="B91" s="507" t="s">
        <v>59</v>
      </c>
      <c r="C91" s="508">
        <v>12</v>
      </c>
      <c r="D91" s="654"/>
      <c r="E91" s="560"/>
      <c r="F91" s="426"/>
      <c r="G91" s="512"/>
      <c r="H91" s="400">
        <f>SUM(H99,H92+H104+H111)</f>
        <v>576601</v>
      </c>
      <c r="I91" s="336"/>
    </row>
    <row r="92" spans="1:38" s="9" customFormat="1" ht="62.25">
      <c r="A92" s="514" t="s">
        <v>188</v>
      </c>
      <c r="B92" s="515" t="s">
        <v>59</v>
      </c>
      <c r="C92" s="516" t="s">
        <v>77</v>
      </c>
      <c r="D92" s="626" t="s">
        <v>256</v>
      </c>
      <c r="E92" s="454" t="s">
        <v>237</v>
      </c>
      <c r="F92" s="434" t="s">
        <v>238</v>
      </c>
      <c r="G92" s="517"/>
      <c r="H92" s="518">
        <f>SUM(H93)</f>
        <v>384549</v>
      </c>
      <c r="I92" s="333"/>
      <c r="J92" s="334"/>
      <c r="K92" s="334"/>
      <c r="L92" s="334"/>
      <c r="M92" s="334"/>
      <c r="N92" s="334"/>
      <c r="O92" s="334"/>
      <c r="P92" s="334"/>
      <c r="Q92" s="334"/>
      <c r="R92" s="334"/>
      <c r="S92" s="334"/>
      <c r="T92" s="334"/>
      <c r="U92" s="334"/>
      <c r="V92" s="334"/>
      <c r="W92" s="334"/>
      <c r="X92" s="334"/>
      <c r="Y92" s="334"/>
      <c r="Z92" s="334"/>
      <c r="AA92" s="334"/>
      <c r="AB92" s="334"/>
      <c r="AC92" s="334"/>
      <c r="AD92" s="334"/>
      <c r="AE92" s="334"/>
      <c r="AF92" s="334"/>
      <c r="AG92" s="334"/>
      <c r="AH92" s="334"/>
      <c r="AI92" s="334"/>
      <c r="AJ92" s="334"/>
      <c r="AK92" s="334"/>
      <c r="AL92" s="334"/>
    </row>
    <row r="93" spans="1:248" s="334" customFormat="1" ht="93">
      <c r="A93" s="342" t="s">
        <v>189</v>
      </c>
      <c r="B93" s="281" t="s">
        <v>59</v>
      </c>
      <c r="C93" s="282" t="s">
        <v>77</v>
      </c>
      <c r="D93" s="628" t="s">
        <v>168</v>
      </c>
      <c r="E93" s="562" t="s">
        <v>237</v>
      </c>
      <c r="F93" s="563" t="s">
        <v>238</v>
      </c>
      <c r="G93" s="564"/>
      <c r="H93" s="136">
        <f>SUM(H94)</f>
        <v>384549</v>
      </c>
      <c r="I93" s="341"/>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c r="AG93" s="338"/>
      <c r="AH93" s="338"/>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338"/>
      <c r="BF93" s="338"/>
      <c r="BG93" s="338"/>
      <c r="BH93" s="338"/>
      <c r="BI93" s="338"/>
      <c r="BJ93" s="338"/>
      <c r="BK93" s="338"/>
      <c r="BL93" s="338"/>
      <c r="BM93" s="338"/>
      <c r="BN93" s="338"/>
      <c r="BO93" s="338"/>
      <c r="BP93" s="338"/>
      <c r="BQ93" s="338"/>
      <c r="BR93" s="338"/>
      <c r="BS93" s="338"/>
      <c r="BT93" s="338"/>
      <c r="BU93" s="338"/>
      <c r="BV93" s="338"/>
      <c r="BW93" s="338"/>
      <c r="BX93" s="338"/>
      <c r="BY93" s="338"/>
      <c r="BZ93" s="338"/>
      <c r="CA93" s="338"/>
      <c r="CB93" s="338"/>
      <c r="CC93" s="338"/>
      <c r="CD93" s="338"/>
      <c r="CE93" s="338"/>
      <c r="CF93" s="338"/>
      <c r="CG93" s="338"/>
      <c r="CH93" s="338"/>
      <c r="CI93" s="338"/>
      <c r="CJ93" s="338"/>
      <c r="CK93" s="338"/>
      <c r="CL93" s="338"/>
      <c r="CM93" s="338"/>
      <c r="CN93" s="338"/>
      <c r="CO93" s="338"/>
      <c r="CP93" s="338"/>
      <c r="CQ93" s="338"/>
      <c r="CR93" s="338"/>
      <c r="CS93" s="338"/>
      <c r="CT93" s="338"/>
      <c r="CU93" s="338"/>
      <c r="CV93" s="338"/>
      <c r="CW93" s="338"/>
      <c r="CX93" s="338"/>
      <c r="CY93" s="338"/>
      <c r="CZ93" s="338"/>
      <c r="DA93" s="338"/>
      <c r="DB93" s="338"/>
      <c r="DC93" s="338"/>
      <c r="DD93" s="338"/>
      <c r="DE93" s="338"/>
      <c r="DF93" s="338"/>
      <c r="DG93" s="338"/>
      <c r="DH93" s="338"/>
      <c r="DI93" s="338"/>
      <c r="DJ93" s="338"/>
      <c r="DK93" s="338"/>
      <c r="DL93" s="338"/>
      <c r="DM93" s="338"/>
      <c r="DN93" s="338"/>
      <c r="DO93" s="338"/>
      <c r="DP93" s="338"/>
      <c r="DQ93" s="338"/>
      <c r="DR93" s="338"/>
      <c r="DS93" s="338"/>
      <c r="DT93" s="338"/>
      <c r="DU93" s="338"/>
      <c r="DV93" s="338"/>
      <c r="DW93" s="338"/>
      <c r="DX93" s="338"/>
      <c r="DY93" s="338"/>
      <c r="DZ93" s="338"/>
      <c r="EA93" s="338"/>
      <c r="EB93" s="338"/>
      <c r="EC93" s="338"/>
      <c r="ED93" s="338"/>
      <c r="EE93" s="338"/>
      <c r="EF93" s="338"/>
      <c r="EG93" s="338"/>
      <c r="EH93" s="338"/>
      <c r="EI93" s="338"/>
      <c r="EJ93" s="338"/>
      <c r="EK93" s="338"/>
      <c r="EL93" s="338"/>
      <c r="EM93" s="338"/>
      <c r="EN93" s="338"/>
      <c r="EO93" s="338"/>
      <c r="EP93" s="338"/>
      <c r="EQ93" s="338"/>
      <c r="ER93" s="338"/>
      <c r="ES93" s="338"/>
      <c r="ET93" s="338"/>
      <c r="EU93" s="338"/>
      <c r="EV93" s="338"/>
      <c r="EW93" s="338"/>
      <c r="EX93" s="338"/>
      <c r="EY93" s="338"/>
      <c r="EZ93" s="338"/>
      <c r="FA93" s="338"/>
      <c r="FB93" s="338"/>
      <c r="FC93" s="338"/>
      <c r="FD93" s="338"/>
      <c r="FE93" s="338"/>
      <c r="FF93" s="338"/>
      <c r="FG93" s="338"/>
      <c r="FH93" s="338"/>
      <c r="FI93" s="338"/>
      <c r="FJ93" s="338"/>
      <c r="FK93" s="338"/>
      <c r="FL93" s="338"/>
      <c r="FM93" s="338"/>
      <c r="FN93" s="338"/>
      <c r="FO93" s="338"/>
      <c r="FP93" s="338"/>
      <c r="FQ93" s="338"/>
      <c r="FR93" s="338"/>
      <c r="FS93" s="338"/>
      <c r="FT93" s="338"/>
      <c r="FU93" s="338"/>
      <c r="FV93" s="338"/>
      <c r="FW93" s="338"/>
      <c r="FX93" s="338"/>
      <c r="FY93" s="338"/>
      <c r="FZ93" s="338"/>
      <c r="GA93" s="338"/>
      <c r="GB93" s="338"/>
      <c r="GC93" s="338"/>
      <c r="GD93" s="338"/>
      <c r="GE93" s="338"/>
      <c r="GF93" s="338"/>
      <c r="GG93" s="338"/>
      <c r="GH93" s="338"/>
      <c r="GI93" s="338"/>
      <c r="GJ93" s="338"/>
      <c r="GK93" s="338"/>
      <c r="GL93" s="338"/>
      <c r="GM93" s="338"/>
      <c r="GN93" s="338"/>
      <c r="GO93" s="338"/>
      <c r="GP93" s="338"/>
      <c r="GQ93" s="338"/>
      <c r="GR93" s="338"/>
      <c r="GS93" s="338"/>
      <c r="GT93" s="338"/>
      <c r="GU93" s="338"/>
      <c r="GV93" s="338"/>
      <c r="GW93" s="338"/>
      <c r="GX93" s="338"/>
      <c r="GY93" s="338"/>
      <c r="GZ93" s="338"/>
      <c r="HA93" s="338"/>
      <c r="HB93" s="338"/>
      <c r="HC93" s="338"/>
      <c r="HD93" s="338"/>
      <c r="HE93" s="338"/>
      <c r="HF93" s="338"/>
      <c r="HG93" s="338"/>
      <c r="HH93" s="338"/>
      <c r="HI93" s="338"/>
      <c r="HJ93" s="338"/>
      <c r="HK93" s="338"/>
      <c r="HL93" s="338"/>
      <c r="HM93" s="338"/>
      <c r="HN93" s="338"/>
      <c r="HO93" s="338"/>
      <c r="HP93" s="338"/>
      <c r="HQ93" s="338"/>
      <c r="HR93" s="338"/>
      <c r="HS93" s="338"/>
      <c r="HT93" s="338"/>
      <c r="HU93" s="338"/>
      <c r="HV93" s="338"/>
      <c r="HW93" s="338"/>
      <c r="HX93" s="338"/>
      <c r="HY93" s="338"/>
      <c r="HZ93" s="338"/>
      <c r="IA93" s="338"/>
      <c r="IB93" s="338"/>
      <c r="IC93" s="338"/>
      <c r="ID93" s="338"/>
      <c r="IE93" s="338"/>
      <c r="IF93" s="338"/>
      <c r="IG93" s="338"/>
      <c r="IH93" s="338"/>
      <c r="II93" s="338"/>
      <c r="IJ93" s="338"/>
      <c r="IK93" s="338"/>
      <c r="IL93" s="338"/>
      <c r="IM93" s="338"/>
      <c r="IN93" s="338"/>
    </row>
    <row r="94" spans="1:248" s="334" customFormat="1" ht="53.25" customHeight="1">
      <c r="A94" s="342" t="s">
        <v>254</v>
      </c>
      <c r="B94" s="281" t="s">
        <v>59</v>
      </c>
      <c r="C94" s="282" t="s">
        <v>77</v>
      </c>
      <c r="D94" s="628" t="s">
        <v>168</v>
      </c>
      <c r="E94" s="562" t="s">
        <v>53</v>
      </c>
      <c r="F94" s="563" t="s">
        <v>238</v>
      </c>
      <c r="G94" s="564"/>
      <c r="H94" s="136">
        <f>SUM(H97)+H95</f>
        <v>384549</v>
      </c>
      <c r="I94" s="341"/>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c r="BK94" s="338"/>
      <c r="BL94" s="338"/>
      <c r="BM94" s="338"/>
      <c r="BN94" s="338"/>
      <c r="BO94" s="338"/>
      <c r="BP94" s="338"/>
      <c r="BQ94" s="338"/>
      <c r="BR94" s="338"/>
      <c r="BS94" s="338"/>
      <c r="BT94" s="338"/>
      <c r="BU94" s="338"/>
      <c r="BV94" s="338"/>
      <c r="BW94" s="338"/>
      <c r="BX94" s="338"/>
      <c r="BY94" s="338"/>
      <c r="BZ94" s="338"/>
      <c r="CA94" s="338"/>
      <c r="CB94" s="338"/>
      <c r="CC94" s="338"/>
      <c r="CD94" s="338"/>
      <c r="CE94" s="338"/>
      <c r="CF94" s="338"/>
      <c r="CG94" s="338"/>
      <c r="CH94" s="338"/>
      <c r="CI94" s="338"/>
      <c r="CJ94" s="338"/>
      <c r="CK94" s="338"/>
      <c r="CL94" s="338"/>
      <c r="CM94" s="338"/>
      <c r="CN94" s="338"/>
      <c r="CO94" s="338"/>
      <c r="CP94" s="338"/>
      <c r="CQ94" s="338"/>
      <c r="CR94" s="338"/>
      <c r="CS94" s="338"/>
      <c r="CT94" s="338"/>
      <c r="CU94" s="338"/>
      <c r="CV94" s="338"/>
      <c r="CW94" s="338"/>
      <c r="CX94" s="338"/>
      <c r="CY94" s="338"/>
      <c r="CZ94" s="338"/>
      <c r="DA94" s="338"/>
      <c r="DB94" s="338"/>
      <c r="DC94" s="338"/>
      <c r="DD94" s="338"/>
      <c r="DE94" s="338"/>
      <c r="DF94" s="338"/>
      <c r="DG94" s="338"/>
      <c r="DH94" s="338"/>
      <c r="DI94" s="338"/>
      <c r="DJ94" s="338"/>
      <c r="DK94" s="338"/>
      <c r="DL94" s="338"/>
      <c r="DM94" s="338"/>
      <c r="DN94" s="338"/>
      <c r="DO94" s="338"/>
      <c r="DP94" s="338"/>
      <c r="DQ94" s="338"/>
      <c r="DR94" s="338"/>
      <c r="DS94" s="338"/>
      <c r="DT94" s="338"/>
      <c r="DU94" s="338"/>
      <c r="DV94" s="338"/>
      <c r="DW94" s="338"/>
      <c r="DX94" s="338"/>
      <c r="DY94" s="338"/>
      <c r="DZ94" s="338"/>
      <c r="EA94" s="338"/>
      <c r="EB94" s="338"/>
      <c r="EC94" s="338"/>
      <c r="ED94" s="338"/>
      <c r="EE94" s="338"/>
      <c r="EF94" s="338"/>
      <c r="EG94" s="338"/>
      <c r="EH94" s="338"/>
      <c r="EI94" s="338"/>
      <c r="EJ94" s="338"/>
      <c r="EK94" s="338"/>
      <c r="EL94" s="338"/>
      <c r="EM94" s="338"/>
      <c r="EN94" s="338"/>
      <c r="EO94" s="338"/>
      <c r="EP94" s="338"/>
      <c r="EQ94" s="338"/>
      <c r="ER94" s="338"/>
      <c r="ES94" s="338"/>
      <c r="ET94" s="338"/>
      <c r="EU94" s="338"/>
      <c r="EV94" s="338"/>
      <c r="EW94" s="338"/>
      <c r="EX94" s="338"/>
      <c r="EY94" s="338"/>
      <c r="EZ94" s="338"/>
      <c r="FA94" s="338"/>
      <c r="FB94" s="338"/>
      <c r="FC94" s="338"/>
      <c r="FD94" s="338"/>
      <c r="FE94" s="338"/>
      <c r="FF94" s="338"/>
      <c r="FG94" s="338"/>
      <c r="FH94" s="338"/>
      <c r="FI94" s="338"/>
      <c r="FJ94" s="338"/>
      <c r="FK94" s="338"/>
      <c r="FL94" s="338"/>
      <c r="FM94" s="338"/>
      <c r="FN94" s="338"/>
      <c r="FO94" s="338"/>
      <c r="FP94" s="338"/>
      <c r="FQ94" s="338"/>
      <c r="FR94" s="338"/>
      <c r="FS94" s="338"/>
      <c r="FT94" s="338"/>
      <c r="FU94" s="338"/>
      <c r="FV94" s="338"/>
      <c r="FW94" s="338"/>
      <c r="FX94" s="338"/>
      <c r="FY94" s="338"/>
      <c r="FZ94" s="338"/>
      <c r="GA94" s="338"/>
      <c r="GB94" s="338"/>
      <c r="GC94" s="338"/>
      <c r="GD94" s="338"/>
      <c r="GE94" s="338"/>
      <c r="GF94" s="338"/>
      <c r="GG94" s="338"/>
      <c r="GH94" s="338"/>
      <c r="GI94" s="338"/>
      <c r="GJ94" s="338"/>
      <c r="GK94" s="338"/>
      <c r="GL94" s="338"/>
      <c r="GM94" s="338"/>
      <c r="GN94" s="338"/>
      <c r="GO94" s="338"/>
      <c r="GP94" s="338"/>
      <c r="GQ94" s="338"/>
      <c r="GR94" s="338"/>
      <c r="GS94" s="338"/>
      <c r="GT94" s="338"/>
      <c r="GU94" s="338"/>
      <c r="GV94" s="338"/>
      <c r="GW94" s="338"/>
      <c r="GX94" s="338"/>
      <c r="GY94" s="338"/>
      <c r="GZ94" s="338"/>
      <c r="HA94" s="338"/>
      <c r="HB94" s="338"/>
      <c r="HC94" s="338"/>
      <c r="HD94" s="338"/>
      <c r="HE94" s="338"/>
      <c r="HF94" s="338"/>
      <c r="HG94" s="338"/>
      <c r="HH94" s="338"/>
      <c r="HI94" s="338"/>
      <c r="HJ94" s="338"/>
      <c r="HK94" s="338"/>
      <c r="HL94" s="338"/>
      <c r="HM94" s="338"/>
      <c r="HN94" s="338"/>
      <c r="HO94" s="338"/>
      <c r="HP94" s="338"/>
      <c r="HQ94" s="338"/>
      <c r="HR94" s="338"/>
      <c r="HS94" s="338"/>
      <c r="HT94" s="338"/>
      <c r="HU94" s="338"/>
      <c r="HV94" s="338"/>
      <c r="HW94" s="338"/>
      <c r="HX94" s="338"/>
      <c r="HY94" s="338"/>
      <c r="HZ94" s="338"/>
      <c r="IA94" s="338"/>
      <c r="IB94" s="338"/>
      <c r="IC94" s="338"/>
      <c r="ID94" s="338"/>
      <c r="IE94" s="338"/>
      <c r="IF94" s="338"/>
      <c r="IG94" s="338"/>
      <c r="IH94" s="338"/>
      <c r="II94" s="338"/>
      <c r="IJ94" s="338"/>
      <c r="IK94" s="338"/>
      <c r="IL94" s="338"/>
      <c r="IM94" s="338"/>
      <c r="IN94" s="338"/>
    </row>
    <row r="95" spans="1:248" s="334" customFormat="1" ht="17.25">
      <c r="A95" s="342" t="s">
        <v>337</v>
      </c>
      <c r="B95" s="281" t="s">
        <v>59</v>
      </c>
      <c r="C95" s="282" t="s">
        <v>77</v>
      </c>
      <c r="D95" s="628" t="s">
        <v>168</v>
      </c>
      <c r="E95" s="562" t="s">
        <v>53</v>
      </c>
      <c r="F95" s="563" t="s">
        <v>338</v>
      </c>
      <c r="G95" s="564"/>
      <c r="H95" s="130">
        <f>+H96</f>
        <v>284549</v>
      </c>
      <c r="I95" s="341"/>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338"/>
      <c r="BF95" s="338"/>
      <c r="BG95" s="338"/>
      <c r="BH95" s="338"/>
      <c r="BI95" s="338"/>
      <c r="BJ95" s="338"/>
      <c r="BK95" s="338"/>
      <c r="BL95" s="338"/>
      <c r="BM95" s="338"/>
      <c r="BN95" s="338"/>
      <c r="BO95" s="338"/>
      <c r="BP95" s="338"/>
      <c r="BQ95" s="338"/>
      <c r="BR95" s="338"/>
      <c r="BS95" s="338"/>
      <c r="BT95" s="338"/>
      <c r="BU95" s="338"/>
      <c r="BV95" s="338"/>
      <c r="BW95" s="338"/>
      <c r="BX95" s="338"/>
      <c r="BY95" s="338"/>
      <c r="BZ95" s="338"/>
      <c r="CA95" s="338"/>
      <c r="CB95" s="338"/>
      <c r="CC95" s="338"/>
      <c r="CD95" s="338"/>
      <c r="CE95" s="338"/>
      <c r="CF95" s="338"/>
      <c r="CG95" s="338"/>
      <c r="CH95" s="338"/>
      <c r="CI95" s="338"/>
      <c r="CJ95" s="338"/>
      <c r="CK95" s="338"/>
      <c r="CL95" s="338"/>
      <c r="CM95" s="338"/>
      <c r="CN95" s="338"/>
      <c r="CO95" s="338"/>
      <c r="CP95" s="338"/>
      <c r="CQ95" s="338"/>
      <c r="CR95" s="338"/>
      <c r="CS95" s="338"/>
      <c r="CT95" s="338"/>
      <c r="CU95" s="338"/>
      <c r="CV95" s="338"/>
      <c r="CW95" s="338"/>
      <c r="CX95" s="338"/>
      <c r="CY95" s="338"/>
      <c r="CZ95" s="338"/>
      <c r="DA95" s="338"/>
      <c r="DB95" s="338"/>
      <c r="DC95" s="338"/>
      <c r="DD95" s="338"/>
      <c r="DE95" s="338"/>
      <c r="DF95" s="338"/>
      <c r="DG95" s="338"/>
      <c r="DH95" s="338"/>
      <c r="DI95" s="338"/>
      <c r="DJ95" s="338"/>
      <c r="DK95" s="338"/>
      <c r="DL95" s="338"/>
      <c r="DM95" s="338"/>
      <c r="DN95" s="338"/>
      <c r="DO95" s="338"/>
      <c r="DP95" s="338"/>
      <c r="DQ95" s="338"/>
      <c r="DR95" s="338"/>
      <c r="DS95" s="338"/>
      <c r="DT95" s="338"/>
      <c r="DU95" s="338"/>
      <c r="DV95" s="338"/>
      <c r="DW95" s="338"/>
      <c r="DX95" s="338"/>
      <c r="DY95" s="338"/>
      <c r="DZ95" s="338"/>
      <c r="EA95" s="338"/>
      <c r="EB95" s="338"/>
      <c r="EC95" s="338"/>
      <c r="ED95" s="338"/>
      <c r="EE95" s="338"/>
      <c r="EF95" s="338"/>
      <c r="EG95" s="338"/>
      <c r="EH95" s="338"/>
      <c r="EI95" s="338"/>
      <c r="EJ95" s="338"/>
      <c r="EK95" s="338"/>
      <c r="EL95" s="338"/>
      <c r="EM95" s="338"/>
      <c r="EN95" s="338"/>
      <c r="EO95" s="338"/>
      <c r="EP95" s="338"/>
      <c r="EQ95" s="338"/>
      <c r="ER95" s="338"/>
      <c r="ES95" s="338"/>
      <c r="ET95" s="338"/>
      <c r="EU95" s="338"/>
      <c r="EV95" s="338"/>
      <c r="EW95" s="338"/>
      <c r="EX95" s="338"/>
      <c r="EY95" s="338"/>
      <c r="EZ95" s="338"/>
      <c r="FA95" s="338"/>
      <c r="FB95" s="338"/>
      <c r="FC95" s="338"/>
      <c r="FD95" s="338"/>
      <c r="FE95" s="338"/>
      <c r="FF95" s="338"/>
      <c r="FG95" s="338"/>
      <c r="FH95" s="338"/>
      <c r="FI95" s="338"/>
      <c r="FJ95" s="338"/>
      <c r="FK95" s="338"/>
      <c r="FL95" s="338"/>
      <c r="FM95" s="338"/>
      <c r="FN95" s="338"/>
      <c r="FO95" s="338"/>
      <c r="FP95" s="338"/>
      <c r="FQ95" s="338"/>
      <c r="FR95" s="338"/>
      <c r="FS95" s="338"/>
      <c r="FT95" s="338"/>
      <c r="FU95" s="338"/>
      <c r="FV95" s="338"/>
      <c r="FW95" s="338"/>
      <c r="FX95" s="338"/>
      <c r="FY95" s="338"/>
      <c r="FZ95" s="338"/>
      <c r="GA95" s="338"/>
      <c r="GB95" s="338"/>
      <c r="GC95" s="338"/>
      <c r="GD95" s="338"/>
      <c r="GE95" s="338"/>
      <c r="GF95" s="338"/>
      <c r="GG95" s="338"/>
      <c r="GH95" s="338"/>
      <c r="GI95" s="338"/>
      <c r="GJ95" s="338"/>
      <c r="GK95" s="338"/>
      <c r="GL95" s="338"/>
      <c r="GM95" s="338"/>
      <c r="GN95" s="338"/>
      <c r="GO95" s="338"/>
      <c r="GP95" s="338"/>
      <c r="GQ95" s="338"/>
      <c r="GR95" s="338"/>
      <c r="GS95" s="338"/>
      <c r="GT95" s="338"/>
      <c r="GU95" s="338"/>
      <c r="GV95" s="338"/>
      <c r="GW95" s="338"/>
      <c r="GX95" s="338"/>
      <c r="GY95" s="338"/>
      <c r="GZ95" s="338"/>
      <c r="HA95" s="338"/>
      <c r="HB95" s="338"/>
      <c r="HC95" s="338"/>
      <c r="HD95" s="338"/>
      <c r="HE95" s="338"/>
      <c r="HF95" s="338"/>
      <c r="HG95" s="338"/>
      <c r="HH95" s="338"/>
      <c r="HI95" s="338"/>
      <c r="HJ95" s="338"/>
      <c r="HK95" s="338"/>
      <c r="HL95" s="338"/>
      <c r="HM95" s="338"/>
      <c r="HN95" s="338"/>
      <c r="HO95" s="338"/>
      <c r="HP95" s="338"/>
      <c r="HQ95" s="338"/>
      <c r="HR95" s="338"/>
      <c r="HS95" s="338"/>
      <c r="HT95" s="338"/>
      <c r="HU95" s="338"/>
      <c r="HV95" s="338"/>
      <c r="HW95" s="338"/>
      <c r="HX95" s="338"/>
      <c r="HY95" s="338"/>
      <c r="HZ95" s="338"/>
      <c r="IA95" s="338"/>
      <c r="IB95" s="338"/>
      <c r="IC95" s="338"/>
      <c r="ID95" s="338"/>
      <c r="IE95" s="338"/>
      <c r="IF95" s="338"/>
      <c r="IG95" s="338"/>
      <c r="IH95" s="338"/>
      <c r="II95" s="338"/>
      <c r="IJ95" s="338"/>
      <c r="IK95" s="338"/>
      <c r="IL95" s="338"/>
      <c r="IM95" s="338"/>
      <c r="IN95" s="338"/>
    </row>
    <row r="96" spans="1:248" s="334" customFormat="1" ht="30.75">
      <c r="A96" s="25" t="s">
        <v>333</v>
      </c>
      <c r="B96" s="281" t="s">
        <v>59</v>
      </c>
      <c r="C96" s="282" t="s">
        <v>77</v>
      </c>
      <c r="D96" s="628" t="s">
        <v>168</v>
      </c>
      <c r="E96" s="562" t="s">
        <v>53</v>
      </c>
      <c r="F96" s="563" t="s">
        <v>338</v>
      </c>
      <c r="G96" s="91" t="s">
        <v>62</v>
      </c>
      <c r="H96" s="136">
        <v>284549</v>
      </c>
      <c r="I96" s="341"/>
      <c r="J96" s="338"/>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338"/>
      <c r="BF96" s="338"/>
      <c r="BG96" s="338"/>
      <c r="BH96" s="338"/>
      <c r="BI96" s="338"/>
      <c r="BJ96" s="338"/>
      <c r="BK96" s="338"/>
      <c r="BL96" s="338"/>
      <c r="BM96" s="338"/>
      <c r="BN96" s="338"/>
      <c r="BO96" s="338"/>
      <c r="BP96" s="338"/>
      <c r="BQ96" s="338"/>
      <c r="BR96" s="338"/>
      <c r="BS96" s="338"/>
      <c r="BT96" s="338"/>
      <c r="BU96" s="338"/>
      <c r="BV96" s="338"/>
      <c r="BW96" s="338"/>
      <c r="BX96" s="338"/>
      <c r="BY96" s="338"/>
      <c r="BZ96" s="338"/>
      <c r="CA96" s="338"/>
      <c r="CB96" s="338"/>
      <c r="CC96" s="338"/>
      <c r="CD96" s="338"/>
      <c r="CE96" s="338"/>
      <c r="CF96" s="338"/>
      <c r="CG96" s="338"/>
      <c r="CH96" s="338"/>
      <c r="CI96" s="338"/>
      <c r="CJ96" s="338"/>
      <c r="CK96" s="338"/>
      <c r="CL96" s="338"/>
      <c r="CM96" s="338"/>
      <c r="CN96" s="338"/>
      <c r="CO96" s="338"/>
      <c r="CP96" s="338"/>
      <c r="CQ96" s="338"/>
      <c r="CR96" s="338"/>
      <c r="CS96" s="338"/>
      <c r="CT96" s="338"/>
      <c r="CU96" s="338"/>
      <c r="CV96" s="338"/>
      <c r="CW96" s="338"/>
      <c r="CX96" s="338"/>
      <c r="CY96" s="338"/>
      <c r="CZ96" s="338"/>
      <c r="DA96" s="338"/>
      <c r="DB96" s="338"/>
      <c r="DC96" s="338"/>
      <c r="DD96" s="338"/>
      <c r="DE96" s="338"/>
      <c r="DF96" s="338"/>
      <c r="DG96" s="338"/>
      <c r="DH96" s="338"/>
      <c r="DI96" s="338"/>
      <c r="DJ96" s="338"/>
      <c r="DK96" s="338"/>
      <c r="DL96" s="338"/>
      <c r="DM96" s="338"/>
      <c r="DN96" s="338"/>
      <c r="DO96" s="338"/>
      <c r="DP96" s="338"/>
      <c r="DQ96" s="338"/>
      <c r="DR96" s="338"/>
      <c r="DS96" s="338"/>
      <c r="DT96" s="338"/>
      <c r="DU96" s="338"/>
      <c r="DV96" s="338"/>
      <c r="DW96" s="338"/>
      <c r="DX96" s="338"/>
      <c r="DY96" s="338"/>
      <c r="DZ96" s="338"/>
      <c r="EA96" s="338"/>
      <c r="EB96" s="338"/>
      <c r="EC96" s="338"/>
      <c r="ED96" s="338"/>
      <c r="EE96" s="338"/>
      <c r="EF96" s="338"/>
      <c r="EG96" s="338"/>
      <c r="EH96" s="338"/>
      <c r="EI96" s="338"/>
      <c r="EJ96" s="338"/>
      <c r="EK96" s="338"/>
      <c r="EL96" s="338"/>
      <c r="EM96" s="338"/>
      <c r="EN96" s="338"/>
      <c r="EO96" s="338"/>
      <c r="EP96" s="338"/>
      <c r="EQ96" s="338"/>
      <c r="ER96" s="338"/>
      <c r="ES96" s="338"/>
      <c r="ET96" s="338"/>
      <c r="EU96" s="338"/>
      <c r="EV96" s="338"/>
      <c r="EW96" s="338"/>
      <c r="EX96" s="338"/>
      <c r="EY96" s="338"/>
      <c r="EZ96" s="338"/>
      <c r="FA96" s="338"/>
      <c r="FB96" s="338"/>
      <c r="FC96" s="338"/>
      <c r="FD96" s="338"/>
      <c r="FE96" s="338"/>
      <c r="FF96" s="338"/>
      <c r="FG96" s="338"/>
      <c r="FH96" s="338"/>
      <c r="FI96" s="338"/>
      <c r="FJ96" s="338"/>
      <c r="FK96" s="338"/>
      <c r="FL96" s="338"/>
      <c r="FM96" s="338"/>
      <c r="FN96" s="338"/>
      <c r="FO96" s="338"/>
      <c r="FP96" s="338"/>
      <c r="FQ96" s="338"/>
      <c r="FR96" s="338"/>
      <c r="FS96" s="338"/>
      <c r="FT96" s="338"/>
      <c r="FU96" s="338"/>
      <c r="FV96" s="338"/>
      <c r="FW96" s="338"/>
      <c r="FX96" s="338"/>
      <c r="FY96" s="338"/>
      <c r="FZ96" s="338"/>
      <c r="GA96" s="338"/>
      <c r="GB96" s="338"/>
      <c r="GC96" s="338"/>
      <c r="GD96" s="338"/>
      <c r="GE96" s="338"/>
      <c r="GF96" s="338"/>
      <c r="GG96" s="338"/>
      <c r="GH96" s="338"/>
      <c r="GI96" s="338"/>
      <c r="GJ96" s="338"/>
      <c r="GK96" s="338"/>
      <c r="GL96" s="338"/>
      <c r="GM96" s="338"/>
      <c r="GN96" s="338"/>
      <c r="GO96" s="338"/>
      <c r="GP96" s="338"/>
      <c r="GQ96" s="338"/>
      <c r="GR96" s="338"/>
      <c r="GS96" s="338"/>
      <c r="GT96" s="338"/>
      <c r="GU96" s="338"/>
      <c r="GV96" s="338"/>
      <c r="GW96" s="338"/>
      <c r="GX96" s="338"/>
      <c r="GY96" s="338"/>
      <c r="GZ96" s="338"/>
      <c r="HA96" s="338"/>
      <c r="HB96" s="338"/>
      <c r="HC96" s="338"/>
      <c r="HD96" s="338"/>
      <c r="HE96" s="338"/>
      <c r="HF96" s="338"/>
      <c r="HG96" s="338"/>
      <c r="HH96" s="338"/>
      <c r="HI96" s="338"/>
      <c r="HJ96" s="338"/>
      <c r="HK96" s="338"/>
      <c r="HL96" s="338"/>
      <c r="HM96" s="338"/>
      <c r="HN96" s="338"/>
      <c r="HO96" s="338"/>
      <c r="HP96" s="338"/>
      <c r="HQ96" s="338"/>
      <c r="HR96" s="338"/>
      <c r="HS96" s="338"/>
      <c r="HT96" s="338"/>
      <c r="HU96" s="338"/>
      <c r="HV96" s="338"/>
      <c r="HW96" s="338"/>
      <c r="HX96" s="338"/>
      <c r="HY96" s="338"/>
      <c r="HZ96" s="338"/>
      <c r="IA96" s="338"/>
      <c r="IB96" s="338"/>
      <c r="IC96" s="338"/>
      <c r="ID96" s="338"/>
      <c r="IE96" s="338"/>
      <c r="IF96" s="338"/>
      <c r="IG96" s="338"/>
      <c r="IH96" s="338"/>
      <c r="II96" s="338"/>
      <c r="IJ96" s="338"/>
      <c r="IK96" s="338"/>
      <c r="IL96" s="338"/>
      <c r="IM96" s="338"/>
      <c r="IN96" s="338"/>
    </row>
    <row r="97" spans="1:248" s="14" customFormat="1" ht="17.25">
      <c r="A97" s="342" t="s">
        <v>255</v>
      </c>
      <c r="B97" s="281" t="s">
        <v>59</v>
      </c>
      <c r="C97" s="282" t="s">
        <v>77</v>
      </c>
      <c r="D97" s="628" t="s">
        <v>168</v>
      </c>
      <c r="E97" s="562" t="s">
        <v>53</v>
      </c>
      <c r="F97" s="563" t="s">
        <v>257</v>
      </c>
      <c r="G97" s="564"/>
      <c r="H97" s="130">
        <f>+H98</f>
        <v>100000</v>
      </c>
      <c r="I97" s="341"/>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c r="HY97" s="13"/>
      <c r="HZ97" s="13"/>
      <c r="IA97" s="13"/>
      <c r="IB97" s="13"/>
      <c r="IC97" s="13"/>
      <c r="ID97" s="13"/>
      <c r="IE97" s="13"/>
      <c r="IF97" s="13"/>
      <c r="IG97" s="13"/>
      <c r="IH97" s="13"/>
      <c r="II97" s="13"/>
      <c r="IJ97" s="13"/>
      <c r="IK97" s="13"/>
      <c r="IL97" s="13"/>
      <c r="IM97" s="13"/>
      <c r="IN97" s="13"/>
    </row>
    <row r="98" spans="1:249" s="332" customFormat="1" ht="30.75">
      <c r="A98" s="25" t="s">
        <v>333</v>
      </c>
      <c r="B98" s="281" t="s">
        <v>59</v>
      </c>
      <c r="C98" s="282" t="s">
        <v>77</v>
      </c>
      <c r="D98" s="628" t="s">
        <v>168</v>
      </c>
      <c r="E98" s="562" t="s">
        <v>53</v>
      </c>
      <c r="F98" s="563" t="s">
        <v>257</v>
      </c>
      <c r="G98" s="91" t="s">
        <v>62</v>
      </c>
      <c r="H98" s="136">
        <v>100000</v>
      </c>
      <c r="I98" s="341"/>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8"/>
      <c r="AY98" s="338"/>
      <c r="AZ98" s="338"/>
      <c r="BA98" s="338"/>
      <c r="BB98" s="338"/>
      <c r="BC98" s="338"/>
      <c r="BD98" s="338"/>
      <c r="BE98" s="338"/>
      <c r="BF98" s="338"/>
      <c r="BG98" s="338"/>
      <c r="BH98" s="338"/>
      <c r="BI98" s="338"/>
      <c r="BJ98" s="338"/>
      <c r="BK98" s="338"/>
      <c r="BL98" s="338"/>
      <c r="BM98" s="338"/>
      <c r="BN98" s="338"/>
      <c r="BO98" s="338"/>
      <c r="BP98" s="338"/>
      <c r="BQ98" s="338"/>
      <c r="BR98" s="338"/>
      <c r="BS98" s="338"/>
      <c r="BT98" s="338"/>
      <c r="BU98" s="338"/>
      <c r="BV98" s="338"/>
      <c r="BW98" s="338"/>
      <c r="BX98" s="338"/>
      <c r="BY98" s="338"/>
      <c r="BZ98" s="338"/>
      <c r="CA98" s="338"/>
      <c r="CB98" s="338"/>
      <c r="CC98" s="338"/>
      <c r="CD98" s="338"/>
      <c r="CE98" s="338"/>
      <c r="CF98" s="338"/>
      <c r="CG98" s="338"/>
      <c r="CH98" s="338"/>
      <c r="CI98" s="338"/>
      <c r="CJ98" s="338"/>
      <c r="CK98" s="338"/>
      <c r="CL98" s="338"/>
      <c r="CM98" s="338"/>
      <c r="CN98" s="338"/>
      <c r="CO98" s="338"/>
      <c r="CP98" s="338"/>
      <c r="CQ98" s="338"/>
      <c r="CR98" s="338"/>
      <c r="CS98" s="338"/>
      <c r="CT98" s="338"/>
      <c r="CU98" s="338"/>
      <c r="CV98" s="338"/>
      <c r="CW98" s="338"/>
      <c r="CX98" s="338"/>
      <c r="CY98" s="338"/>
      <c r="CZ98" s="338"/>
      <c r="DA98" s="338"/>
      <c r="DB98" s="338"/>
      <c r="DC98" s="338"/>
      <c r="DD98" s="338"/>
      <c r="DE98" s="338"/>
      <c r="DF98" s="338"/>
      <c r="DG98" s="338"/>
      <c r="DH98" s="338"/>
      <c r="DI98" s="338"/>
      <c r="DJ98" s="338"/>
      <c r="DK98" s="338"/>
      <c r="DL98" s="338"/>
      <c r="DM98" s="338"/>
      <c r="DN98" s="338"/>
      <c r="DO98" s="338"/>
      <c r="DP98" s="338"/>
      <c r="DQ98" s="338"/>
      <c r="DR98" s="338"/>
      <c r="DS98" s="338"/>
      <c r="DT98" s="338"/>
      <c r="DU98" s="338"/>
      <c r="DV98" s="338"/>
      <c r="DW98" s="338"/>
      <c r="DX98" s="338"/>
      <c r="DY98" s="338"/>
      <c r="DZ98" s="338"/>
      <c r="EA98" s="338"/>
      <c r="EB98" s="338"/>
      <c r="EC98" s="338"/>
      <c r="ED98" s="338"/>
      <c r="EE98" s="338"/>
      <c r="EF98" s="338"/>
      <c r="EG98" s="338"/>
      <c r="EH98" s="338"/>
      <c r="EI98" s="338"/>
      <c r="EJ98" s="338"/>
      <c r="EK98" s="338"/>
      <c r="EL98" s="338"/>
      <c r="EM98" s="338"/>
      <c r="EN98" s="338"/>
      <c r="EO98" s="338"/>
      <c r="EP98" s="338"/>
      <c r="EQ98" s="338"/>
      <c r="ER98" s="338"/>
      <c r="ES98" s="338"/>
      <c r="ET98" s="338"/>
      <c r="EU98" s="338"/>
      <c r="EV98" s="338"/>
      <c r="EW98" s="338"/>
      <c r="EX98" s="338"/>
      <c r="EY98" s="338"/>
      <c r="EZ98" s="338"/>
      <c r="FA98" s="338"/>
      <c r="FB98" s="338"/>
      <c r="FC98" s="338"/>
      <c r="FD98" s="338"/>
      <c r="FE98" s="338"/>
      <c r="FF98" s="338"/>
      <c r="FG98" s="338"/>
      <c r="FH98" s="338"/>
      <c r="FI98" s="338"/>
      <c r="FJ98" s="338"/>
      <c r="FK98" s="338"/>
      <c r="FL98" s="338"/>
      <c r="FM98" s="338"/>
      <c r="FN98" s="338"/>
      <c r="FO98" s="338"/>
      <c r="FP98" s="338"/>
      <c r="FQ98" s="338"/>
      <c r="FR98" s="338"/>
      <c r="FS98" s="338"/>
      <c r="FT98" s="338"/>
      <c r="FU98" s="338"/>
      <c r="FV98" s="338"/>
      <c r="FW98" s="338"/>
      <c r="FX98" s="338"/>
      <c r="FY98" s="338"/>
      <c r="FZ98" s="338"/>
      <c r="GA98" s="338"/>
      <c r="GB98" s="338"/>
      <c r="GC98" s="338"/>
      <c r="GD98" s="338"/>
      <c r="GE98" s="338"/>
      <c r="GF98" s="338"/>
      <c r="GG98" s="338"/>
      <c r="GH98" s="338"/>
      <c r="GI98" s="338"/>
      <c r="GJ98" s="338"/>
      <c r="GK98" s="338"/>
      <c r="GL98" s="338"/>
      <c r="GM98" s="338"/>
      <c r="GN98" s="338"/>
      <c r="GO98" s="338"/>
      <c r="GP98" s="338"/>
      <c r="GQ98" s="338"/>
      <c r="GR98" s="338"/>
      <c r="GS98" s="338"/>
      <c r="GT98" s="338"/>
      <c r="GU98" s="338"/>
      <c r="GV98" s="338"/>
      <c r="GW98" s="338"/>
      <c r="GX98" s="338"/>
      <c r="GY98" s="338"/>
      <c r="GZ98" s="338"/>
      <c r="HA98" s="338"/>
      <c r="HB98" s="338"/>
      <c r="HC98" s="338"/>
      <c r="HD98" s="338"/>
      <c r="HE98" s="338"/>
      <c r="HF98" s="338"/>
      <c r="HG98" s="338"/>
      <c r="HH98" s="338"/>
      <c r="HI98" s="338"/>
      <c r="HJ98" s="338"/>
      <c r="HK98" s="338"/>
      <c r="HL98" s="338"/>
      <c r="HM98" s="338"/>
      <c r="HN98" s="338"/>
      <c r="HO98" s="338"/>
      <c r="HP98" s="338"/>
      <c r="HQ98" s="338"/>
      <c r="HR98" s="338"/>
      <c r="HS98" s="338"/>
      <c r="HT98" s="338"/>
      <c r="HU98" s="338"/>
      <c r="HV98" s="338"/>
      <c r="HW98" s="338"/>
      <c r="HX98" s="338"/>
      <c r="HY98" s="338"/>
      <c r="HZ98" s="338"/>
      <c r="IA98" s="338"/>
      <c r="IB98" s="338"/>
      <c r="IC98" s="338"/>
      <c r="ID98" s="338"/>
      <c r="IE98" s="338"/>
      <c r="IF98" s="338"/>
      <c r="IG98" s="338"/>
      <c r="IH98" s="338"/>
      <c r="II98" s="338"/>
      <c r="IJ98" s="338"/>
      <c r="IK98" s="338"/>
      <c r="IL98" s="338"/>
      <c r="IM98" s="338"/>
      <c r="IN98" s="338"/>
      <c r="IO98" s="338"/>
    </row>
    <row r="99" spans="1:38" s="9" customFormat="1" ht="62.25">
      <c r="A99" s="514" t="s">
        <v>186</v>
      </c>
      <c r="B99" s="515" t="s">
        <v>59</v>
      </c>
      <c r="C99" s="516" t="s">
        <v>77</v>
      </c>
      <c r="D99" s="626" t="s">
        <v>258</v>
      </c>
      <c r="E99" s="454" t="s">
        <v>237</v>
      </c>
      <c r="F99" s="434" t="s">
        <v>238</v>
      </c>
      <c r="G99" s="517"/>
      <c r="H99" s="518">
        <f>SUM(H100)</f>
        <v>182052</v>
      </c>
      <c r="I99" s="333"/>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c r="AG99" s="334"/>
      <c r="AH99" s="334"/>
      <c r="AI99" s="334"/>
      <c r="AJ99" s="334"/>
      <c r="AK99" s="334"/>
      <c r="AL99" s="334"/>
    </row>
    <row r="100" spans="1:248" s="334" customFormat="1" ht="81.75" customHeight="1">
      <c r="A100" s="342" t="s">
        <v>187</v>
      </c>
      <c r="B100" s="281" t="s">
        <v>59</v>
      </c>
      <c r="C100" s="282" t="s">
        <v>77</v>
      </c>
      <c r="D100" s="628" t="s">
        <v>97</v>
      </c>
      <c r="E100" s="562" t="s">
        <v>237</v>
      </c>
      <c r="F100" s="563" t="s">
        <v>238</v>
      </c>
      <c r="G100" s="564"/>
      <c r="H100" s="136">
        <f>SUM(H101)</f>
        <v>182052</v>
      </c>
      <c r="I100" s="341"/>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8"/>
      <c r="BG100" s="338"/>
      <c r="BH100" s="338"/>
      <c r="BI100" s="338"/>
      <c r="BJ100" s="338"/>
      <c r="BK100" s="338"/>
      <c r="BL100" s="338"/>
      <c r="BM100" s="338"/>
      <c r="BN100" s="338"/>
      <c r="BO100" s="338"/>
      <c r="BP100" s="338"/>
      <c r="BQ100" s="338"/>
      <c r="BR100" s="338"/>
      <c r="BS100" s="338"/>
      <c r="BT100" s="338"/>
      <c r="BU100" s="338"/>
      <c r="BV100" s="338"/>
      <c r="BW100" s="338"/>
      <c r="BX100" s="338"/>
      <c r="BY100" s="338"/>
      <c r="BZ100" s="338"/>
      <c r="CA100" s="338"/>
      <c r="CB100" s="338"/>
      <c r="CC100" s="338"/>
      <c r="CD100" s="338"/>
      <c r="CE100" s="338"/>
      <c r="CF100" s="338"/>
      <c r="CG100" s="338"/>
      <c r="CH100" s="338"/>
      <c r="CI100" s="338"/>
      <c r="CJ100" s="338"/>
      <c r="CK100" s="338"/>
      <c r="CL100" s="338"/>
      <c r="CM100" s="338"/>
      <c r="CN100" s="338"/>
      <c r="CO100" s="338"/>
      <c r="CP100" s="338"/>
      <c r="CQ100" s="338"/>
      <c r="CR100" s="338"/>
      <c r="CS100" s="338"/>
      <c r="CT100" s="338"/>
      <c r="CU100" s="338"/>
      <c r="CV100" s="338"/>
      <c r="CW100" s="338"/>
      <c r="CX100" s="338"/>
      <c r="CY100" s="338"/>
      <c r="CZ100" s="338"/>
      <c r="DA100" s="338"/>
      <c r="DB100" s="338"/>
      <c r="DC100" s="338"/>
      <c r="DD100" s="338"/>
      <c r="DE100" s="338"/>
      <c r="DF100" s="338"/>
      <c r="DG100" s="338"/>
      <c r="DH100" s="338"/>
      <c r="DI100" s="338"/>
      <c r="DJ100" s="338"/>
      <c r="DK100" s="338"/>
      <c r="DL100" s="338"/>
      <c r="DM100" s="338"/>
      <c r="DN100" s="338"/>
      <c r="DO100" s="338"/>
      <c r="DP100" s="338"/>
      <c r="DQ100" s="338"/>
      <c r="DR100" s="338"/>
      <c r="DS100" s="338"/>
      <c r="DT100" s="338"/>
      <c r="DU100" s="338"/>
      <c r="DV100" s="338"/>
      <c r="DW100" s="338"/>
      <c r="DX100" s="338"/>
      <c r="DY100" s="338"/>
      <c r="DZ100" s="338"/>
      <c r="EA100" s="338"/>
      <c r="EB100" s="338"/>
      <c r="EC100" s="338"/>
      <c r="ED100" s="338"/>
      <c r="EE100" s="338"/>
      <c r="EF100" s="338"/>
      <c r="EG100" s="338"/>
      <c r="EH100" s="338"/>
      <c r="EI100" s="338"/>
      <c r="EJ100" s="338"/>
      <c r="EK100" s="338"/>
      <c r="EL100" s="338"/>
      <c r="EM100" s="338"/>
      <c r="EN100" s="338"/>
      <c r="EO100" s="338"/>
      <c r="EP100" s="338"/>
      <c r="EQ100" s="338"/>
      <c r="ER100" s="338"/>
      <c r="ES100" s="338"/>
      <c r="ET100" s="338"/>
      <c r="EU100" s="338"/>
      <c r="EV100" s="338"/>
      <c r="EW100" s="338"/>
      <c r="EX100" s="338"/>
      <c r="EY100" s="338"/>
      <c r="EZ100" s="338"/>
      <c r="FA100" s="338"/>
      <c r="FB100" s="338"/>
      <c r="FC100" s="338"/>
      <c r="FD100" s="338"/>
      <c r="FE100" s="338"/>
      <c r="FF100" s="338"/>
      <c r="FG100" s="338"/>
      <c r="FH100" s="338"/>
      <c r="FI100" s="338"/>
      <c r="FJ100" s="338"/>
      <c r="FK100" s="338"/>
      <c r="FL100" s="338"/>
      <c r="FM100" s="338"/>
      <c r="FN100" s="338"/>
      <c r="FO100" s="338"/>
      <c r="FP100" s="338"/>
      <c r="FQ100" s="338"/>
      <c r="FR100" s="338"/>
      <c r="FS100" s="338"/>
      <c r="FT100" s="338"/>
      <c r="FU100" s="338"/>
      <c r="FV100" s="338"/>
      <c r="FW100" s="338"/>
      <c r="FX100" s="338"/>
      <c r="FY100" s="338"/>
      <c r="FZ100" s="338"/>
      <c r="GA100" s="338"/>
      <c r="GB100" s="338"/>
      <c r="GC100" s="338"/>
      <c r="GD100" s="338"/>
      <c r="GE100" s="338"/>
      <c r="GF100" s="338"/>
      <c r="GG100" s="338"/>
      <c r="GH100" s="338"/>
      <c r="GI100" s="338"/>
      <c r="GJ100" s="338"/>
      <c r="GK100" s="338"/>
      <c r="GL100" s="338"/>
      <c r="GM100" s="338"/>
      <c r="GN100" s="338"/>
      <c r="GO100" s="338"/>
      <c r="GP100" s="338"/>
      <c r="GQ100" s="338"/>
      <c r="GR100" s="338"/>
      <c r="GS100" s="338"/>
      <c r="GT100" s="338"/>
      <c r="GU100" s="338"/>
      <c r="GV100" s="338"/>
      <c r="GW100" s="338"/>
      <c r="GX100" s="338"/>
      <c r="GY100" s="338"/>
      <c r="GZ100" s="338"/>
      <c r="HA100" s="338"/>
      <c r="HB100" s="338"/>
      <c r="HC100" s="338"/>
      <c r="HD100" s="338"/>
      <c r="HE100" s="338"/>
      <c r="HF100" s="338"/>
      <c r="HG100" s="338"/>
      <c r="HH100" s="338"/>
      <c r="HI100" s="338"/>
      <c r="HJ100" s="338"/>
      <c r="HK100" s="338"/>
      <c r="HL100" s="338"/>
      <c r="HM100" s="338"/>
      <c r="HN100" s="338"/>
      <c r="HO100" s="338"/>
      <c r="HP100" s="338"/>
      <c r="HQ100" s="338"/>
      <c r="HR100" s="338"/>
      <c r="HS100" s="338"/>
      <c r="HT100" s="338"/>
      <c r="HU100" s="338"/>
      <c r="HV100" s="338"/>
      <c r="HW100" s="338"/>
      <c r="HX100" s="338"/>
      <c r="HY100" s="338"/>
      <c r="HZ100" s="338"/>
      <c r="IA100" s="338"/>
      <c r="IB100" s="338"/>
      <c r="IC100" s="338"/>
      <c r="ID100" s="338"/>
      <c r="IE100" s="338"/>
      <c r="IF100" s="338"/>
      <c r="IG100" s="338"/>
      <c r="IH100" s="338"/>
      <c r="II100" s="338"/>
      <c r="IJ100" s="338"/>
      <c r="IK100" s="338"/>
      <c r="IL100" s="338"/>
      <c r="IM100" s="338"/>
      <c r="IN100" s="338"/>
    </row>
    <row r="101" spans="1:248" s="334" customFormat="1" ht="38.25" customHeight="1">
      <c r="A101" s="342" t="s">
        <v>260</v>
      </c>
      <c r="B101" s="281" t="s">
        <v>59</v>
      </c>
      <c r="C101" s="282" t="s">
        <v>77</v>
      </c>
      <c r="D101" s="628" t="s">
        <v>97</v>
      </c>
      <c r="E101" s="562" t="s">
        <v>53</v>
      </c>
      <c r="F101" s="563" t="s">
        <v>238</v>
      </c>
      <c r="G101" s="564"/>
      <c r="H101" s="136">
        <f>SUM(H102)</f>
        <v>182052</v>
      </c>
      <c r="I101" s="341"/>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38"/>
      <c r="AW101" s="338"/>
      <c r="AX101" s="338"/>
      <c r="AY101" s="338"/>
      <c r="AZ101" s="338"/>
      <c r="BA101" s="338"/>
      <c r="BB101" s="338"/>
      <c r="BC101" s="338"/>
      <c r="BD101" s="338"/>
      <c r="BE101" s="338"/>
      <c r="BF101" s="338"/>
      <c r="BG101" s="338"/>
      <c r="BH101" s="338"/>
      <c r="BI101" s="338"/>
      <c r="BJ101" s="338"/>
      <c r="BK101" s="338"/>
      <c r="BL101" s="338"/>
      <c r="BM101" s="338"/>
      <c r="BN101" s="338"/>
      <c r="BO101" s="338"/>
      <c r="BP101" s="338"/>
      <c r="BQ101" s="338"/>
      <c r="BR101" s="338"/>
      <c r="BS101" s="338"/>
      <c r="BT101" s="338"/>
      <c r="BU101" s="338"/>
      <c r="BV101" s="338"/>
      <c r="BW101" s="338"/>
      <c r="BX101" s="338"/>
      <c r="BY101" s="338"/>
      <c r="BZ101" s="338"/>
      <c r="CA101" s="338"/>
      <c r="CB101" s="338"/>
      <c r="CC101" s="338"/>
      <c r="CD101" s="338"/>
      <c r="CE101" s="338"/>
      <c r="CF101" s="338"/>
      <c r="CG101" s="338"/>
      <c r="CH101" s="338"/>
      <c r="CI101" s="338"/>
      <c r="CJ101" s="338"/>
      <c r="CK101" s="338"/>
      <c r="CL101" s="338"/>
      <c r="CM101" s="338"/>
      <c r="CN101" s="338"/>
      <c r="CO101" s="338"/>
      <c r="CP101" s="338"/>
      <c r="CQ101" s="338"/>
      <c r="CR101" s="338"/>
      <c r="CS101" s="338"/>
      <c r="CT101" s="338"/>
      <c r="CU101" s="338"/>
      <c r="CV101" s="338"/>
      <c r="CW101" s="338"/>
      <c r="CX101" s="338"/>
      <c r="CY101" s="338"/>
      <c r="CZ101" s="338"/>
      <c r="DA101" s="338"/>
      <c r="DB101" s="338"/>
      <c r="DC101" s="338"/>
      <c r="DD101" s="338"/>
      <c r="DE101" s="338"/>
      <c r="DF101" s="338"/>
      <c r="DG101" s="338"/>
      <c r="DH101" s="338"/>
      <c r="DI101" s="338"/>
      <c r="DJ101" s="338"/>
      <c r="DK101" s="338"/>
      <c r="DL101" s="338"/>
      <c r="DM101" s="338"/>
      <c r="DN101" s="338"/>
      <c r="DO101" s="338"/>
      <c r="DP101" s="338"/>
      <c r="DQ101" s="338"/>
      <c r="DR101" s="338"/>
      <c r="DS101" s="338"/>
      <c r="DT101" s="338"/>
      <c r="DU101" s="338"/>
      <c r="DV101" s="338"/>
      <c r="DW101" s="338"/>
      <c r="DX101" s="338"/>
      <c r="DY101" s="338"/>
      <c r="DZ101" s="338"/>
      <c r="EA101" s="338"/>
      <c r="EB101" s="338"/>
      <c r="EC101" s="338"/>
      <c r="ED101" s="338"/>
      <c r="EE101" s="338"/>
      <c r="EF101" s="338"/>
      <c r="EG101" s="338"/>
      <c r="EH101" s="338"/>
      <c r="EI101" s="338"/>
      <c r="EJ101" s="338"/>
      <c r="EK101" s="338"/>
      <c r="EL101" s="338"/>
      <c r="EM101" s="338"/>
      <c r="EN101" s="338"/>
      <c r="EO101" s="338"/>
      <c r="EP101" s="338"/>
      <c r="EQ101" s="338"/>
      <c r="ER101" s="338"/>
      <c r="ES101" s="338"/>
      <c r="ET101" s="338"/>
      <c r="EU101" s="338"/>
      <c r="EV101" s="338"/>
      <c r="EW101" s="338"/>
      <c r="EX101" s="338"/>
      <c r="EY101" s="338"/>
      <c r="EZ101" s="338"/>
      <c r="FA101" s="338"/>
      <c r="FB101" s="338"/>
      <c r="FC101" s="338"/>
      <c r="FD101" s="338"/>
      <c r="FE101" s="338"/>
      <c r="FF101" s="338"/>
      <c r="FG101" s="338"/>
      <c r="FH101" s="338"/>
      <c r="FI101" s="338"/>
      <c r="FJ101" s="338"/>
      <c r="FK101" s="338"/>
      <c r="FL101" s="338"/>
      <c r="FM101" s="338"/>
      <c r="FN101" s="338"/>
      <c r="FO101" s="338"/>
      <c r="FP101" s="338"/>
      <c r="FQ101" s="338"/>
      <c r="FR101" s="338"/>
      <c r="FS101" s="338"/>
      <c r="FT101" s="338"/>
      <c r="FU101" s="338"/>
      <c r="FV101" s="338"/>
      <c r="FW101" s="338"/>
      <c r="FX101" s="338"/>
      <c r="FY101" s="338"/>
      <c r="FZ101" s="338"/>
      <c r="GA101" s="338"/>
      <c r="GB101" s="338"/>
      <c r="GC101" s="338"/>
      <c r="GD101" s="338"/>
      <c r="GE101" s="338"/>
      <c r="GF101" s="338"/>
      <c r="GG101" s="338"/>
      <c r="GH101" s="338"/>
      <c r="GI101" s="338"/>
      <c r="GJ101" s="338"/>
      <c r="GK101" s="338"/>
      <c r="GL101" s="338"/>
      <c r="GM101" s="338"/>
      <c r="GN101" s="338"/>
      <c r="GO101" s="338"/>
      <c r="GP101" s="338"/>
      <c r="GQ101" s="338"/>
      <c r="GR101" s="338"/>
      <c r="GS101" s="338"/>
      <c r="GT101" s="338"/>
      <c r="GU101" s="338"/>
      <c r="GV101" s="338"/>
      <c r="GW101" s="338"/>
      <c r="GX101" s="338"/>
      <c r="GY101" s="338"/>
      <c r="GZ101" s="338"/>
      <c r="HA101" s="338"/>
      <c r="HB101" s="338"/>
      <c r="HC101" s="338"/>
      <c r="HD101" s="338"/>
      <c r="HE101" s="338"/>
      <c r="HF101" s="338"/>
      <c r="HG101" s="338"/>
      <c r="HH101" s="338"/>
      <c r="HI101" s="338"/>
      <c r="HJ101" s="338"/>
      <c r="HK101" s="338"/>
      <c r="HL101" s="338"/>
      <c r="HM101" s="338"/>
      <c r="HN101" s="338"/>
      <c r="HO101" s="338"/>
      <c r="HP101" s="338"/>
      <c r="HQ101" s="338"/>
      <c r="HR101" s="338"/>
      <c r="HS101" s="338"/>
      <c r="HT101" s="338"/>
      <c r="HU101" s="338"/>
      <c r="HV101" s="338"/>
      <c r="HW101" s="338"/>
      <c r="HX101" s="338"/>
      <c r="HY101" s="338"/>
      <c r="HZ101" s="338"/>
      <c r="IA101" s="338"/>
      <c r="IB101" s="338"/>
      <c r="IC101" s="338"/>
      <c r="ID101" s="338"/>
      <c r="IE101" s="338"/>
      <c r="IF101" s="338"/>
      <c r="IG101" s="338"/>
      <c r="IH101" s="338"/>
      <c r="II101" s="338"/>
      <c r="IJ101" s="338"/>
      <c r="IK101" s="338"/>
      <c r="IL101" s="338"/>
      <c r="IM101" s="338"/>
      <c r="IN101" s="338"/>
    </row>
    <row r="102" spans="1:248" s="334" customFormat="1" ht="17.25">
      <c r="A102" s="342" t="s">
        <v>98</v>
      </c>
      <c r="B102" s="281" t="s">
        <v>59</v>
      </c>
      <c r="C102" s="282" t="s">
        <v>77</v>
      </c>
      <c r="D102" s="628" t="s">
        <v>97</v>
      </c>
      <c r="E102" s="562" t="s">
        <v>53</v>
      </c>
      <c r="F102" s="563" t="s">
        <v>259</v>
      </c>
      <c r="G102" s="564"/>
      <c r="H102" s="130">
        <f>+H103</f>
        <v>182052</v>
      </c>
      <c r="I102" s="341"/>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8"/>
      <c r="AN102" s="338"/>
      <c r="AO102" s="338"/>
      <c r="AP102" s="338"/>
      <c r="AQ102" s="338"/>
      <c r="AR102" s="338"/>
      <c r="AS102" s="338"/>
      <c r="AT102" s="338"/>
      <c r="AU102" s="338"/>
      <c r="AV102" s="338"/>
      <c r="AW102" s="338"/>
      <c r="AX102" s="338"/>
      <c r="AY102" s="338"/>
      <c r="AZ102" s="338"/>
      <c r="BA102" s="338"/>
      <c r="BB102" s="338"/>
      <c r="BC102" s="338"/>
      <c r="BD102" s="338"/>
      <c r="BE102" s="338"/>
      <c r="BF102" s="338"/>
      <c r="BG102" s="338"/>
      <c r="BH102" s="338"/>
      <c r="BI102" s="338"/>
      <c r="BJ102" s="338"/>
      <c r="BK102" s="338"/>
      <c r="BL102" s="338"/>
      <c r="BM102" s="338"/>
      <c r="BN102" s="338"/>
      <c r="BO102" s="338"/>
      <c r="BP102" s="338"/>
      <c r="BQ102" s="338"/>
      <c r="BR102" s="338"/>
      <c r="BS102" s="338"/>
      <c r="BT102" s="338"/>
      <c r="BU102" s="338"/>
      <c r="BV102" s="338"/>
      <c r="BW102" s="338"/>
      <c r="BX102" s="338"/>
      <c r="BY102" s="338"/>
      <c r="BZ102" s="338"/>
      <c r="CA102" s="338"/>
      <c r="CB102" s="338"/>
      <c r="CC102" s="338"/>
      <c r="CD102" s="338"/>
      <c r="CE102" s="338"/>
      <c r="CF102" s="338"/>
      <c r="CG102" s="338"/>
      <c r="CH102" s="338"/>
      <c r="CI102" s="338"/>
      <c r="CJ102" s="338"/>
      <c r="CK102" s="338"/>
      <c r="CL102" s="338"/>
      <c r="CM102" s="338"/>
      <c r="CN102" s="338"/>
      <c r="CO102" s="338"/>
      <c r="CP102" s="338"/>
      <c r="CQ102" s="338"/>
      <c r="CR102" s="338"/>
      <c r="CS102" s="338"/>
      <c r="CT102" s="338"/>
      <c r="CU102" s="338"/>
      <c r="CV102" s="338"/>
      <c r="CW102" s="338"/>
      <c r="CX102" s="338"/>
      <c r="CY102" s="338"/>
      <c r="CZ102" s="338"/>
      <c r="DA102" s="338"/>
      <c r="DB102" s="338"/>
      <c r="DC102" s="338"/>
      <c r="DD102" s="338"/>
      <c r="DE102" s="338"/>
      <c r="DF102" s="338"/>
      <c r="DG102" s="338"/>
      <c r="DH102" s="338"/>
      <c r="DI102" s="338"/>
      <c r="DJ102" s="338"/>
      <c r="DK102" s="338"/>
      <c r="DL102" s="338"/>
      <c r="DM102" s="338"/>
      <c r="DN102" s="338"/>
      <c r="DO102" s="338"/>
      <c r="DP102" s="338"/>
      <c r="DQ102" s="338"/>
      <c r="DR102" s="338"/>
      <c r="DS102" s="338"/>
      <c r="DT102" s="338"/>
      <c r="DU102" s="338"/>
      <c r="DV102" s="338"/>
      <c r="DW102" s="338"/>
      <c r="DX102" s="338"/>
      <c r="DY102" s="338"/>
      <c r="DZ102" s="338"/>
      <c r="EA102" s="338"/>
      <c r="EB102" s="338"/>
      <c r="EC102" s="338"/>
      <c r="ED102" s="338"/>
      <c r="EE102" s="338"/>
      <c r="EF102" s="338"/>
      <c r="EG102" s="338"/>
      <c r="EH102" s="338"/>
      <c r="EI102" s="338"/>
      <c r="EJ102" s="338"/>
      <c r="EK102" s="338"/>
      <c r="EL102" s="338"/>
      <c r="EM102" s="338"/>
      <c r="EN102" s="338"/>
      <c r="EO102" s="338"/>
      <c r="EP102" s="338"/>
      <c r="EQ102" s="338"/>
      <c r="ER102" s="338"/>
      <c r="ES102" s="338"/>
      <c r="ET102" s="338"/>
      <c r="EU102" s="338"/>
      <c r="EV102" s="338"/>
      <c r="EW102" s="338"/>
      <c r="EX102" s="338"/>
      <c r="EY102" s="338"/>
      <c r="EZ102" s="338"/>
      <c r="FA102" s="338"/>
      <c r="FB102" s="338"/>
      <c r="FC102" s="338"/>
      <c r="FD102" s="338"/>
      <c r="FE102" s="338"/>
      <c r="FF102" s="338"/>
      <c r="FG102" s="338"/>
      <c r="FH102" s="338"/>
      <c r="FI102" s="338"/>
      <c r="FJ102" s="338"/>
      <c r="FK102" s="338"/>
      <c r="FL102" s="338"/>
      <c r="FM102" s="338"/>
      <c r="FN102" s="338"/>
      <c r="FO102" s="338"/>
      <c r="FP102" s="338"/>
      <c r="FQ102" s="338"/>
      <c r="FR102" s="338"/>
      <c r="FS102" s="338"/>
      <c r="FT102" s="338"/>
      <c r="FU102" s="338"/>
      <c r="FV102" s="338"/>
      <c r="FW102" s="338"/>
      <c r="FX102" s="338"/>
      <c r="FY102" s="338"/>
      <c r="FZ102" s="338"/>
      <c r="GA102" s="338"/>
      <c r="GB102" s="338"/>
      <c r="GC102" s="338"/>
      <c r="GD102" s="338"/>
      <c r="GE102" s="338"/>
      <c r="GF102" s="338"/>
      <c r="GG102" s="338"/>
      <c r="GH102" s="338"/>
      <c r="GI102" s="338"/>
      <c r="GJ102" s="338"/>
      <c r="GK102" s="338"/>
      <c r="GL102" s="338"/>
      <c r="GM102" s="338"/>
      <c r="GN102" s="338"/>
      <c r="GO102" s="338"/>
      <c r="GP102" s="338"/>
      <c r="GQ102" s="338"/>
      <c r="GR102" s="338"/>
      <c r="GS102" s="338"/>
      <c r="GT102" s="338"/>
      <c r="GU102" s="338"/>
      <c r="GV102" s="338"/>
      <c r="GW102" s="338"/>
      <c r="GX102" s="338"/>
      <c r="GY102" s="338"/>
      <c r="GZ102" s="338"/>
      <c r="HA102" s="338"/>
      <c r="HB102" s="338"/>
      <c r="HC102" s="338"/>
      <c r="HD102" s="338"/>
      <c r="HE102" s="338"/>
      <c r="HF102" s="338"/>
      <c r="HG102" s="338"/>
      <c r="HH102" s="338"/>
      <c r="HI102" s="338"/>
      <c r="HJ102" s="338"/>
      <c r="HK102" s="338"/>
      <c r="HL102" s="338"/>
      <c r="HM102" s="338"/>
      <c r="HN102" s="338"/>
      <c r="HO102" s="338"/>
      <c r="HP102" s="338"/>
      <c r="HQ102" s="338"/>
      <c r="HR102" s="338"/>
      <c r="HS102" s="338"/>
      <c r="HT102" s="338"/>
      <c r="HU102" s="338"/>
      <c r="HV102" s="338"/>
      <c r="HW102" s="338"/>
      <c r="HX102" s="338"/>
      <c r="HY102" s="338"/>
      <c r="HZ102" s="338"/>
      <c r="IA102" s="338"/>
      <c r="IB102" s="338"/>
      <c r="IC102" s="338"/>
      <c r="ID102" s="338"/>
      <c r="IE102" s="338"/>
      <c r="IF102" s="338"/>
      <c r="IG102" s="338"/>
      <c r="IH102" s="338"/>
      <c r="II102" s="338"/>
      <c r="IJ102" s="338"/>
      <c r="IK102" s="338"/>
      <c r="IL102" s="338"/>
      <c r="IM102" s="338"/>
      <c r="IN102" s="338"/>
    </row>
    <row r="103" spans="1:248" s="334" customFormat="1" ht="30.75">
      <c r="A103" s="25" t="s">
        <v>333</v>
      </c>
      <c r="B103" s="281" t="s">
        <v>59</v>
      </c>
      <c r="C103" s="282" t="s">
        <v>77</v>
      </c>
      <c r="D103" s="628" t="s">
        <v>97</v>
      </c>
      <c r="E103" s="562" t="s">
        <v>53</v>
      </c>
      <c r="F103" s="563" t="s">
        <v>259</v>
      </c>
      <c r="G103" s="91" t="s">
        <v>62</v>
      </c>
      <c r="H103" s="136">
        <v>182052</v>
      </c>
      <c r="I103" s="341"/>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38"/>
      <c r="AY103" s="338"/>
      <c r="AZ103" s="338"/>
      <c r="BA103" s="338"/>
      <c r="BB103" s="338"/>
      <c r="BC103" s="338"/>
      <c r="BD103" s="338"/>
      <c r="BE103" s="338"/>
      <c r="BF103" s="338"/>
      <c r="BG103" s="338"/>
      <c r="BH103" s="338"/>
      <c r="BI103" s="338"/>
      <c r="BJ103" s="338"/>
      <c r="BK103" s="338"/>
      <c r="BL103" s="338"/>
      <c r="BM103" s="338"/>
      <c r="BN103" s="338"/>
      <c r="BO103" s="338"/>
      <c r="BP103" s="338"/>
      <c r="BQ103" s="338"/>
      <c r="BR103" s="338"/>
      <c r="BS103" s="338"/>
      <c r="BT103" s="338"/>
      <c r="BU103" s="338"/>
      <c r="BV103" s="338"/>
      <c r="BW103" s="338"/>
      <c r="BX103" s="338"/>
      <c r="BY103" s="338"/>
      <c r="BZ103" s="338"/>
      <c r="CA103" s="338"/>
      <c r="CB103" s="338"/>
      <c r="CC103" s="338"/>
      <c r="CD103" s="338"/>
      <c r="CE103" s="338"/>
      <c r="CF103" s="338"/>
      <c r="CG103" s="338"/>
      <c r="CH103" s="338"/>
      <c r="CI103" s="338"/>
      <c r="CJ103" s="338"/>
      <c r="CK103" s="338"/>
      <c r="CL103" s="338"/>
      <c r="CM103" s="338"/>
      <c r="CN103" s="338"/>
      <c r="CO103" s="338"/>
      <c r="CP103" s="338"/>
      <c r="CQ103" s="338"/>
      <c r="CR103" s="338"/>
      <c r="CS103" s="338"/>
      <c r="CT103" s="338"/>
      <c r="CU103" s="338"/>
      <c r="CV103" s="338"/>
      <c r="CW103" s="338"/>
      <c r="CX103" s="338"/>
      <c r="CY103" s="338"/>
      <c r="CZ103" s="338"/>
      <c r="DA103" s="338"/>
      <c r="DB103" s="338"/>
      <c r="DC103" s="338"/>
      <c r="DD103" s="338"/>
      <c r="DE103" s="338"/>
      <c r="DF103" s="338"/>
      <c r="DG103" s="338"/>
      <c r="DH103" s="338"/>
      <c r="DI103" s="338"/>
      <c r="DJ103" s="338"/>
      <c r="DK103" s="338"/>
      <c r="DL103" s="338"/>
      <c r="DM103" s="338"/>
      <c r="DN103" s="338"/>
      <c r="DO103" s="338"/>
      <c r="DP103" s="338"/>
      <c r="DQ103" s="338"/>
      <c r="DR103" s="338"/>
      <c r="DS103" s="338"/>
      <c r="DT103" s="338"/>
      <c r="DU103" s="338"/>
      <c r="DV103" s="338"/>
      <c r="DW103" s="338"/>
      <c r="DX103" s="338"/>
      <c r="DY103" s="338"/>
      <c r="DZ103" s="338"/>
      <c r="EA103" s="338"/>
      <c r="EB103" s="338"/>
      <c r="EC103" s="338"/>
      <c r="ED103" s="338"/>
      <c r="EE103" s="338"/>
      <c r="EF103" s="338"/>
      <c r="EG103" s="338"/>
      <c r="EH103" s="338"/>
      <c r="EI103" s="338"/>
      <c r="EJ103" s="338"/>
      <c r="EK103" s="338"/>
      <c r="EL103" s="338"/>
      <c r="EM103" s="338"/>
      <c r="EN103" s="338"/>
      <c r="EO103" s="338"/>
      <c r="EP103" s="338"/>
      <c r="EQ103" s="338"/>
      <c r="ER103" s="338"/>
      <c r="ES103" s="338"/>
      <c r="ET103" s="338"/>
      <c r="EU103" s="338"/>
      <c r="EV103" s="338"/>
      <c r="EW103" s="338"/>
      <c r="EX103" s="338"/>
      <c r="EY103" s="338"/>
      <c r="EZ103" s="338"/>
      <c r="FA103" s="338"/>
      <c r="FB103" s="338"/>
      <c r="FC103" s="338"/>
      <c r="FD103" s="338"/>
      <c r="FE103" s="338"/>
      <c r="FF103" s="338"/>
      <c r="FG103" s="338"/>
      <c r="FH103" s="338"/>
      <c r="FI103" s="338"/>
      <c r="FJ103" s="338"/>
      <c r="FK103" s="338"/>
      <c r="FL103" s="338"/>
      <c r="FM103" s="338"/>
      <c r="FN103" s="338"/>
      <c r="FO103" s="338"/>
      <c r="FP103" s="338"/>
      <c r="FQ103" s="338"/>
      <c r="FR103" s="338"/>
      <c r="FS103" s="338"/>
      <c r="FT103" s="338"/>
      <c r="FU103" s="338"/>
      <c r="FV103" s="338"/>
      <c r="FW103" s="338"/>
      <c r="FX103" s="338"/>
      <c r="FY103" s="338"/>
      <c r="FZ103" s="338"/>
      <c r="GA103" s="338"/>
      <c r="GB103" s="338"/>
      <c r="GC103" s="338"/>
      <c r="GD103" s="338"/>
      <c r="GE103" s="338"/>
      <c r="GF103" s="338"/>
      <c r="GG103" s="338"/>
      <c r="GH103" s="338"/>
      <c r="GI103" s="338"/>
      <c r="GJ103" s="338"/>
      <c r="GK103" s="338"/>
      <c r="GL103" s="338"/>
      <c r="GM103" s="338"/>
      <c r="GN103" s="338"/>
      <c r="GO103" s="338"/>
      <c r="GP103" s="338"/>
      <c r="GQ103" s="338"/>
      <c r="GR103" s="338"/>
      <c r="GS103" s="338"/>
      <c r="GT103" s="338"/>
      <c r="GU103" s="338"/>
      <c r="GV103" s="338"/>
      <c r="GW103" s="338"/>
      <c r="GX103" s="338"/>
      <c r="GY103" s="338"/>
      <c r="GZ103" s="338"/>
      <c r="HA103" s="338"/>
      <c r="HB103" s="338"/>
      <c r="HC103" s="338"/>
      <c r="HD103" s="338"/>
      <c r="HE103" s="338"/>
      <c r="HF103" s="338"/>
      <c r="HG103" s="338"/>
      <c r="HH103" s="338"/>
      <c r="HI103" s="338"/>
      <c r="HJ103" s="338"/>
      <c r="HK103" s="338"/>
      <c r="HL103" s="338"/>
      <c r="HM103" s="338"/>
      <c r="HN103" s="338"/>
      <c r="HO103" s="338"/>
      <c r="HP103" s="338"/>
      <c r="HQ103" s="338"/>
      <c r="HR103" s="338"/>
      <c r="HS103" s="338"/>
      <c r="HT103" s="338"/>
      <c r="HU103" s="338"/>
      <c r="HV103" s="338"/>
      <c r="HW103" s="338"/>
      <c r="HX103" s="338"/>
      <c r="HY103" s="338"/>
      <c r="HZ103" s="338"/>
      <c r="IA103" s="338"/>
      <c r="IB103" s="338"/>
      <c r="IC103" s="338"/>
      <c r="ID103" s="338"/>
      <c r="IE103" s="338"/>
      <c r="IF103" s="338"/>
      <c r="IG103" s="338"/>
      <c r="IH103" s="338"/>
      <c r="II103" s="338"/>
      <c r="IJ103" s="338"/>
      <c r="IK103" s="338"/>
      <c r="IL103" s="338"/>
      <c r="IM103" s="338"/>
      <c r="IN103" s="338"/>
    </row>
    <row r="104" spans="1:248" s="334" customFormat="1" ht="62.25" hidden="1">
      <c r="A104" s="514" t="s">
        <v>188</v>
      </c>
      <c r="B104" s="515" t="s">
        <v>59</v>
      </c>
      <c r="C104" s="516" t="s">
        <v>77</v>
      </c>
      <c r="D104" s="626" t="s">
        <v>256</v>
      </c>
      <c r="E104" s="454" t="s">
        <v>237</v>
      </c>
      <c r="F104" s="434" t="s">
        <v>238</v>
      </c>
      <c r="G104" s="517"/>
      <c r="H104" s="518">
        <f>SUM(H105)</f>
        <v>0</v>
      </c>
      <c r="I104" s="341"/>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8"/>
      <c r="BJ104" s="338"/>
      <c r="BK104" s="338"/>
      <c r="BL104" s="338"/>
      <c r="BM104" s="338"/>
      <c r="BN104" s="338"/>
      <c r="BO104" s="338"/>
      <c r="BP104" s="338"/>
      <c r="BQ104" s="338"/>
      <c r="BR104" s="338"/>
      <c r="BS104" s="338"/>
      <c r="BT104" s="338"/>
      <c r="BU104" s="338"/>
      <c r="BV104" s="338"/>
      <c r="BW104" s="338"/>
      <c r="BX104" s="338"/>
      <c r="BY104" s="338"/>
      <c r="BZ104" s="338"/>
      <c r="CA104" s="338"/>
      <c r="CB104" s="338"/>
      <c r="CC104" s="338"/>
      <c r="CD104" s="338"/>
      <c r="CE104" s="338"/>
      <c r="CF104" s="338"/>
      <c r="CG104" s="338"/>
      <c r="CH104" s="338"/>
      <c r="CI104" s="338"/>
      <c r="CJ104" s="338"/>
      <c r="CK104" s="338"/>
      <c r="CL104" s="338"/>
      <c r="CM104" s="338"/>
      <c r="CN104" s="338"/>
      <c r="CO104" s="338"/>
      <c r="CP104" s="338"/>
      <c r="CQ104" s="338"/>
      <c r="CR104" s="338"/>
      <c r="CS104" s="338"/>
      <c r="CT104" s="338"/>
      <c r="CU104" s="338"/>
      <c r="CV104" s="338"/>
      <c r="CW104" s="338"/>
      <c r="CX104" s="338"/>
      <c r="CY104" s="338"/>
      <c r="CZ104" s="338"/>
      <c r="DA104" s="338"/>
      <c r="DB104" s="338"/>
      <c r="DC104" s="338"/>
      <c r="DD104" s="338"/>
      <c r="DE104" s="338"/>
      <c r="DF104" s="338"/>
      <c r="DG104" s="338"/>
      <c r="DH104" s="338"/>
      <c r="DI104" s="338"/>
      <c r="DJ104" s="338"/>
      <c r="DK104" s="338"/>
      <c r="DL104" s="338"/>
      <c r="DM104" s="338"/>
      <c r="DN104" s="338"/>
      <c r="DO104" s="338"/>
      <c r="DP104" s="338"/>
      <c r="DQ104" s="338"/>
      <c r="DR104" s="338"/>
      <c r="DS104" s="338"/>
      <c r="DT104" s="338"/>
      <c r="DU104" s="338"/>
      <c r="DV104" s="338"/>
      <c r="DW104" s="338"/>
      <c r="DX104" s="338"/>
      <c r="DY104" s="338"/>
      <c r="DZ104" s="338"/>
      <c r="EA104" s="338"/>
      <c r="EB104" s="338"/>
      <c r="EC104" s="338"/>
      <c r="ED104" s="338"/>
      <c r="EE104" s="338"/>
      <c r="EF104" s="338"/>
      <c r="EG104" s="338"/>
      <c r="EH104" s="338"/>
      <c r="EI104" s="338"/>
      <c r="EJ104" s="338"/>
      <c r="EK104" s="338"/>
      <c r="EL104" s="338"/>
      <c r="EM104" s="338"/>
      <c r="EN104" s="338"/>
      <c r="EO104" s="338"/>
      <c r="EP104" s="338"/>
      <c r="EQ104" s="338"/>
      <c r="ER104" s="338"/>
      <c r="ES104" s="338"/>
      <c r="ET104" s="338"/>
      <c r="EU104" s="338"/>
      <c r="EV104" s="338"/>
      <c r="EW104" s="338"/>
      <c r="EX104" s="338"/>
      <c r="EY104" s="338"/>
      <c r="EZ104" s="338"/>
      <c r="FA104" s="338"/>
      <c r="FB104" s="338"/>
      <c r="FC104" s="338"/>
      <c r="FD104" s="338"/>
      <c r="FE104" s="338"/>
      <c r="FF104" s="338"/>
      <c r="FG104" s="338"/>
      <c r="FH104" s="338"/>
      <c r="FI104" s="338"/>
      <c r="FJ104" s="338"/>
      <c r="FK104" s="338"/>
      <c r="FL104" s="338"/>
      <c r="FM104" s="338"/>
      <c r="FN104" s="338"/>
      <c r="FO104" s="338"/>
      <c r="FP104" s="338"/>
      <c r="FQ104" s="338"/>
      <c r="FR104" s="338"/>
      <c r="FS104" s="338"/>
      <c r="FT104" s="338"/>
      <c r="FU104" s="338"/>
      <c r="FV104" s="338"/>
      <c r="FW104" s="338"/>
      <c r="FX104" s="338"/>
      <c r="FY104" s="338"/>
      <c r="FZ104" s="338"/>
      <c r="GA104" s="338"/>
      <c r="GB104" s="338"/>
      <c r="GC104" s="338"/>
      <c r="GD104" s="338"/>
      <c r="GE104" s="338"/>
      <c r="GF104" s="338"/>
      <c r="GG104" s="338"/>
      <c r="GH104" s="338"/>
      <c r="GI104" s="338"/>
      <c r="GJ104" s="338"/>
      <c r="GK104" s="338"/>
      <c r="GL104" s="338"/>
      <c r="GM104" s="338"/>
      <c r="GN104" s="338"/>
      <c r="GO104" s="338"/>
      <c r="GP104" s="338"/>
      <c r="GQ104" s="338"/>
      <c r="GR104" s="338"/>
      <c r="GS104" s="338"/>
      <c r="GT104" s="338"/>
      <c r="GU104" s="338"/>
      <c r="GV104" s="338"/>
      <c r="GW104" s="338"/>
      <c r="GX104" s="338"/>
      <c r="GY104" s="338"/>
      <c r="GZ104" s="338"/>
      <c r="HA104" s="338"/>
      <c r="HB104" s="338"/>
      <c r="HC104" s="338"/>
      <c r="HD104" s="338"/>
      <c r="HE104" s="338"/>
      <c r="HF104" s="338"/>
      <c r="HG104" s="338"/>
      <c r="HH104" s="338"/>
      <c r="HI104" s="338"/>
      <c r="HJ104" s="338"/>
      <c r="HK104" s="338"/>
      <c r="HL104" s="338"/>
      <c r="HM104" s="338"/>
      <c r="HN104" s="338"/>
      <c r="HO104" s="338"/>
      <c r="HP104" s="338"/>
      <c r="HQ104" s="338"/>
      <c r="HR104" s="338"/>
      <c r="HS104" s="338"/>
      <c r="HT104" s="338"/>
      <c r="HU104" s="338"/>
      <c r="HV104" s="338"/>
      <c r="HW104" s="338"/>
      <c r="HX104" s="338"/>
      <c r="HY104" s="338"/>
      <c r="HZ104" s="338"/>
      <c r="IA104" s="338"/>
      <c r="IB104" s="338"/>
      <c r="IC104" s="338"/>
      <c r="ID104" s="338"/>
      <c r="IE104" s="338"/>
      <c r="IF104" s="338"/>
      <c r="IG104" s="338"/>
      <c r="IH104" s="338"/>
      <c r="II104" s="338"/>
      <c r="IJ104" s="338"/>
      <c r="IK104" s="338"/>
      <c r="IL104" s="338"/>
      <c r="IM104" s="338"/>
      <c r="IN104" s="338"/>
    </row>
    <row r="105" spans="1:248" s="334" customFormat="1" ht="93" hidden="1">
      <c r="A105" s="342" t="s">
        <v>189</v>
      </c>
      <c r="B105" s="281" t="s">
        <v>59</v>
      </c>
      <c r="C105" s="282" t="s">
        <v>77</v>
      </c>
      <c r="D105" s="628" t="s">
        <v>168</v>
      </c>
      <c r="E105" s="562" t="s">
        <v>237</v>
      </c>
      <c r="F105" s="563" t="s">
        <v>238</v>
      </c>
      <c r="G105" s="564"/>
      <c r="H105" s="136">
        <f>SUM(H106)</f>
        <v>0</v>
      </c>
      <c r="I105" s="341"/>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338"/>
      <c r="BC105" s="338"/>
      <c r="BD105" s="338"/>
      <c r="BE105" s="338"/>
      <c r="BF105" s="338"/>
      <c r="BG105" s="338"/>
      <c r="BH105" s="338"/>
      <c r="BI105" s="338"/>
      <c r="BJ105" s="338"/>
      <c r="BK105" s="338"/>
      <c r="BL105" s="338"/>
      <c r="BM105" s="338"/>
      <c r="BN105" s="338"/>
      <c r="BO105" s="338"/>
      <c r="BP105" s="338"/>
      <c r="BQ105" s="338"/>
      <c r="BR105" s="338"/>
      <c r="BS105" s="338"/>
      <c r="BT105" s="338"/>
      <c r="BU105" s="338"/>
      <c r="BV105" s="338"/>
      <c r="BW105" s="338"/>
      <c r="BX105" s="338"/>
      <c r="BY105" s="338"/>
      <c r="BZ105" s="338"/>
      <c r="CA105" s="338"/>
      <c r="CB105" s="338"/>
      <c r="CC105" s="338"/>
      <c r="CD105" s="338"/>
      <c r="CE105" s="338"/>
      <c r="CF105" s="338"/>
      <c r="CG105" s="338"/>
      <c r="CH105" s="338"/>
      <c r="CI105" s="338"/>
      <c r="CJ105" s="338"/>
      <c r="CK105" s="338"/>
      <c r="CL105" s="338"/>
      <c r="CM105" s="338"/>
      <c r="CN105" s="338"/>
      <c r="CO105" s="338"/>
      <c r="CP105" s="338"/>
      <c r="CQ105" s="338"/>
      <c r="CR105" s="338"/>
      <c r="CS105" s="338"/>
      <c r="CT105" s="338"/>
      <c r="CU105" s="338"/>
      <c r="CV105" s="338"/>
      <c r="CW105" s="338"/>
      <c r="CX105" s="338"/>
      <c r="CY105" s="338"/>
      <c r="CZ105" s="338"/>
      <c r="DA105" s="338"/>
      <c r="DB105" s="338"/>
      <c r="DC105" s="338"/>
      <c r="DD105" s="338"/>
      <c r="DE105" s="338"/>
      <c r="DF105" s="338"/>
      <c r="DG105" s="338"/>
      <c r="DH105" s="338"/>
      <c r="DI105" s="338"/>
      <c r="DJ105" s="338"/>
      <c r="DK105" s="338"/>
      <c r="DL105" s="338"/>
      <c r="DM105" s="338"/>
      <c r="DN105" s="338"/>
      <c r="DO105" s="338"/>
      <c r="DP105" s="338"/>
      <c r="DQ105" s="338"/>
      <c r="DR105" s="338"/>
      <c r="DS105" s="338"/>
      <c r="DT105" s="338"/>
      <c r="DU105" s="338"/>
      <c r="DV105" s="338"/>
      <c r="DW105" s="338"/>
      <c r="DX105" s="338"/>
      <c r="DY105" s="338"/>
      <c r="DZ105" s="338"/>
      <c r="EA105" s="338"/>
      <c r="EB105" s="338"/>
      <c r="EC105" s="338"/>
      <c r="ED105" s="338"/>
      <c r="EE105" s="338"/>
      <c r="EF105" s="338"/>
      <c r="EG105" s="338"/>
      <c r="EH105" s="338"/>
      <c r="EI105" s="338"/>
      <c r="EJ105" s="338"/>
      <c r="EK105" s="338"/>
      <c r="EL105" s="338"/>
      <c r="EM105" s="338"/>
      <c r="EN105" s="338"/>
      <c r="EO105" s="338"/>
      <c r="EP105" s="338"/>
      <c r="EQ105" s="338"/>
      <c r="ER105" s="338"/>
      <c r="ES105" s="338"/>
      <c r="ET105" s="338"/>
      <c r="EU105" s="338"/>
      <c r="EV105" s="338"/>
      <c r="EW105" s="338"/>
      <c r="EX105" s="338"/>
      <c r="EY105" s="338"/>
      <c r="EZ105" s="338"/>
      <c r="FA105" s="338"/>
      <c r="FB105" s="338"/>
      <c r="FC105" s="338"/>
      <c r="FD105" s="338"/>
      <c r="FE105" s="338"/>
      <c r="FF105" s="338"/>
      <c r="FG105" s="338"/>
      <c r="FH105" s="338"/>
      <c r="FI105" s="338"/>
      <c r="FJ105" s="338"/>
      <c r="FK105" s="338"/>
      <c r="FL105" s="338"/>
      <c r="FM105" s="338"/>
      <c r="FN105" s="338"/>
      <c r="FO105" s="338"/>
      <c r="FP105" s="338"/>
      <c r="FQ105" s="338"/>
      <c r="FR105" s="338"/>
      <c r="FS105" s="338"/>
      <c r="FT105" s="338"/>
      <c r="FU105" s="338"/>
      <c r="FV105" s="338"/>
      <c r="FW105" s="338"/>
      <c r="FX105" s="338"/>
      <c r="FY105" s="338"/>
      <c r="FZ105" s="338"/>
      <c r="GA105" s="338"/>
      <c r="GB105" s="338"/>
      <c r="GC105" s="338"/>
      <c r="GD105" s="338"/>
      <c r="GE105" s="338"/>
      <c r="GF105" s="338"/>
      <c r="GG105" s="338"/>
      <c r="GH105" s="338"/>
      <c r="GI105" s="338"/>
      <c r="GJ105" s="338"/>
      <c r="GK105" s="338"/>
      <c r="GL105" s="338"/>
      <c r="GM105" s="338"/>
      <c r="GN105" s="338"/>
      <c r="GO105" s="338"/>
      <c r="GP105" s="338"/>
      <c r="GQ105" s="338"/>
      <c r="GR105" s="338"/>
      <c r="GS105" s="338"/>
      <c r="GT105" s="338"/>
      <c r="GU105" s="338"/>
      <c r="GV105" s="338"/>
      <c r="GW105" s="338"/>
      <c r="GX105" s="338"/>
      <c r="GY105" s="338"/>
      <c r="GZ105" s="338"/>
      <c r="HA105" s="338"/>
      <c r="HB105" s="338"/>
      <c r="HC105" s="338"/>
      <c r="HD105" s="338"/>
      <c r="HE105" s="338"/>
      <c r="HF105" s="338"/>
      <c r="HG105" s="338"/>
      <c r="HH105" s="338"/>
      <c r="HI105" s="338"/>
      <c r="HJ105" s="338"/>
      <c r="HK105" s="338"/>
      <c r="HL105" s="338"/>
      <c r="HM105" s="338"/>
      <c r="HN105" s="338"/>
      <c r="HO105" s="338"/>
      <c r="HP105" s="338"/>
      <c r="HQ105" s="338"/>
      <c r="HR105" s="338"/>
      <c r="HS105" s="338"/>
      <c r="HT105" s="338"/>
      <c r="HU105" s="338"/>
      <c r="HV105" s="338"/>
      <c r="HW105" s="338"/>
      <c r="HX105" s="338"/>
      <c r="HY105" s="338"/>
      <c r="HZ105" s="338"/>
      <c r="IA105" s="338"/>
      <c r="IB105" s="338"/>
      <c r="IC105" s="338"/>
      <c r="ID105" s="338"/>
      <c r="IE105" s="338"/>
      <c r="IF105" s="338"/>
      <c r="IG105" s="338"/>
      <c r="IH105" s="338"/>
      <c r="II105" s="338"/>
      <c r="IJ105" s="338"/>
      <c r="IK105" s="338"/>
      <c r="IL105" s="338"/>
      <c r="IM105" s="338"/>
      <c r="IN105" s="338"/>
    </row>
    <row r="106" spans="1:248" s="334" customFormat="1" ht="52.5" customHeight="1" hidden="1">
      <c r="A106" s="342" t="s">
        <v>254</v>
      </c>
      <c r="B106" s="281" t="s">
        <v>59</v>
      </c>
      <c r="C106" s="282" t="s">
        <v>77</v>
      </c>
      <c r="D106" s="628" t="s">
        <v>168</v>
      </c>
      <c r="E106" s="562" t="s">
        <v>53</v>
      </c>
      <c r="F106" s="563" t="s">
        <v>238</v>
      </c>
      <c r="G106" s="564"/>
      <c r="H106" s="136">
        <f>SUM(H107)+H109</f>
        <v>0</v>
      </c>
      <c r="I106" s="341"/>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38"/>
      <c r="AJ106" s="338"/>
      <c r="AK106" s="338"/>
      <c r="AL106" s="338"/>
      <c r="AM106" s="338"/>
      <c r="AN106" s="338"/>
      <c r="AO106" s="338"/>
      <c r="AP106" s="338"/>
      <c r="AQ106" s="338"/>
      <c r="AR106" s="338"/>
      <c r="AS106" s="338"/>
      <c r="AT106" s="338"/>
      <c r="AU106" s="338"/>
      <c r="AV106" s="338"/>
      <c r="AW106" s="338"/>
      <c r="AX106" s="338"/>
      <c r="AY106" s="338"/>
      <c r="AZ106" s="338"/>
      <c r="BA106" s="338"/>
      <c r="BB106" s="338"/>
      <c r="BC106" s="338"/>
      <c r="BD106" s="338"/>
      <c r="BE106" s="338"/>
      <c r="BF106" s="338"/>
      <c r="BG106" s="338"/>
      <c r="BH106" s="338"/>
      <c r="BI106" s="338"/>
      <c r="BJ106" s="338"/>
      <c r="BK106" s="338"/>
      <c r="BL106" s="338"/>
      <c r="BM106" s="338"/>
      <c r="BN106" s="338"/>
      <c r="BO106" s="338"/>
      <c r="BP106" s="338"/>
      <c r="BQ106" s="338"/>
      <c r="BR106" s="338"/>
      <c r="BS106" s="338"/>
      <c r="BT106" s="338"/>
      <c r="BU106" s="338"/>
      <c r="BV106" s="338"/>
      <c r="BW106" s="338"/>
      <c r="BX106" s="338"/>
      <c r="BY106" s="338"/>
      <c r="BZ106" s="338"/>
      <c r="CA106" s="338"/>
      <c r="CB106" s="338"/>
      <c r="CC106" s="338"/>
      <c r="CD106" s="338"/>
      <c r="CE106" s="338"/>
      <c r="CF106" s="338"/>
      <c r="CG106" s="338"/>
      <c r="CH106" s="338"/>
      <c r="CI106" s="338"/>
      <c r="CJ106" s="338"/>
      <c r="CK106" s="338"/>
      <c r="CL106" s="338"/>
      <c r="CM106" s="338"/>
      <c r="CN106" s="338"/>
      <c r="CO106" s="338"/>
      <c r="CP106" s="338"/>
      <c r="CQ106" s="338"/>
      <c r="CR106" s="338"/>
      <c r="CS106" s="338"/>
      <c r="CT106" s="338"/>
      <c r="CU106" s="338"/>
      <c r="CV106" s="338"/>
      <c r="CW106" s="338"/>
      <c r="CX106" s="338"/>
      <c r="CY106" s="338"/>
      <c r="CZ106" s="338"/>
      <c r="DA106" s="338"/>
      <c r="DB106" s="338"/>
      <c r="DC106" s="338"/>
      <c r="DD106" s="338"/>
      <c r="DE106" s="338"/>
      <c r="DF106" s="338"/>
      <c r="DG106" s="338"/>
      <c r="DH106" s="338"/>
      <c r="DI106" s="338"/>
      <c r="DJ106" s="338"/>
      <c r="DK106" s="338"/>
      <c r="DL106" s="338"/>
      <c r="DM106" s="338"/>
      <c r="DN106" s="338"/>
      <c r="DO106" s="338"/>
      <c r="DP106" s="338"/>
      <c r="DQ106" s="338"/>
      <c r="DR106" s="338"/>
      <c r="DS106" s="338"/>
      <c r="DT106" s="338"/>
      <c r="DU106" s="338"/>
      <c r="DV106" s="338"/>
      <c r="DW106" s="338"/>
      <c r="DX106" s="338"/>
      <c r="DY106" s="338"/>
      <c r="DZ106" s="338"/>
      <c r="EA106" s="338"/>
      <c r="EB106" s="338"/>
      <c r="EC106" s="338"/>
      <c r="ED106" s="338"/>
      <c r="EE106" s="338"/>
      <c r="EF106" s="338"/>
      <c r="EG106" s="338"/>
      <c r="EH106" s="338"/>
      <c r="EI106" s="338"/>
      <c r="EJ106" s="338"/>
      <c r="EK106" s="338"/>
      <c r="EL106" s="338"/>
      <c r="EM106" s="338"/>
      <c r="EN106" s="338"/>
      <c r="EO106" s="338"/>
      <c r="EP106" s="338"/>
      <c r="EQ106" s="338"/>
      <c r="ER106" s="338"/>
      <c r="ES106" s="338"/>
      <c r="ET106" s="338"/>
      <c r="EU106" s="338"/>
      <c r="EV106" s="338"/>
      <c r="EW106" s="338"/>
      <c r="EX106" s="338"/>
      <c r="EY106" s="338"/>
      <c r="EZ106" s="338"/>
      <c r="FA106" s="338"/>
      <c r="FB106" s="338"/>
      <c r="FC106" s="338"/>
      <c r="FD106" s="338"/>
      <c r="FE106" s="338"/>
      <c r="FF106" s="338"/>
      <c r="FG106" s="338"/>
      <c r="FH106" s="338"/>
      <c r="FI106" s="338"/>
      <c r="FJ106" s="338"/>
      <c r="FK106" s="338"/>
      <c r="FL106" s="338"/>
      <c r="FM106" s="338"/>
      <c r="FN106" s="338"/>
      <c r="FO106" s="338"/>
      <c r="FP106" s="338"/>
      <c r="FQ106" s="338"/>
      <c r="FR106" s="338"/>
      <c r="FS106" s="338"/>
      <c r="FT106" s="338"/>
      <c r="FU106" s="338"/>
      <c r="FV106" s="338"/>
      <c r="FW106" s="338"/>
      <c r="FX106" s="338"/>
      <c r="FY106" s="338"/>
      <c r="FZ106" s="338"/>
      <c r="GA106" s="338"/>
      <c r="GB106" s="338"/>
      <c r="GC106" s="338"/>
      <c r="GD106" s="338"/>
      <c r="GE106" s="338"/>
      <c r="GF106" s="338"/>
      <c r="GG106" s="338"/>
      <c r="GH106" s="338"/>
      <c r="GI106" s="338"/>
      <c r="GJ106" s="338"/>
      <c r="GK106" s="338"/>
      <c r="GL106" s="338"/>
      <c r="GM106" s="338"/>
      <c r="GN106" s="338"/>
      <c r="GO106" s="338"/>
      <c r="GP106" s="338"/>
      <c r="GQ106" s="338"/>
      <c r="GR106" s="338"/>
      <c r="GS106" s="338"/>
      <c r="GT106" s="338"/>
      <c r="GU106" s="338"/>
      <c r="GV106" s="338"/>
      <c r="GW106" s="338"/>
      <c r="GX106" s="338"/>
      <c r="GY106" s="338"/>
      <c r="GZ106" s="338"/>
      <c r="HA106" s="338"/>
      <c r="HB106" s="338"/>
      <c r="HC106" s="338"/>
      <c r="HD106" s="338"/>
      <c r="HE106" s="338"/>
      <c r="HF106" s="338"/>
      <c r="HG106" s="338"/>
      <c r="HH106" s="338"/>
      <c r="HI106" s="338"/>
      <c r="HJ106" s="338"/>
      <c r="HK106" s="338"/>
      <c r="HL106" s="338"/>
      <c r="HM106" s="338"/>
      <c r="HN106" s="338"/>
      <c r="HO106" s="338"/>
      <c r="HP106" s="338"/>
      <c r="HQ106" s="338"/>
      <c r="HR106" s="338"/>
      <c r="HS106" s="338"/>
      <c r="HT106" s="338"/>
      <c r="HU106" s="338"/>
      <c r="HV106" s="338"/>
      <c r="HW106" s="338"/>
      <c r="HX106" s="338"/>
      <c r="HY106" s="338"/>
      <c r="HZ106" s="338"/>
      <c r="IA106" s="338"/>
      <c r="IB106" s="338"/>
      <c r="IC106" s="338"/>
      <c r="ID106" s="338"/>
      <c r="IE106" s="338"/>
      <c r="IF106" s="338"/>
      <c r="IG106" s="338"/>
      <c r="IH106" s="338"/>
      <c r="II106" s="338"/>
      <c r="IJ106" s="338"/>
      <c r="IK106" s="338"/>
      <c r="IL106" s="338"/>
      <c r="IM106" s="338"/>
      <c r="IN106" s="338"/>
    </row>
    <row r="107" spans="1:248" s="334" customFormat="1" ht="17.25" hidden="1">
      <c r="A107" s="342" t="s">
        <v>337</v>
      </c>
      <c r="B107" s="281" t="s">
        <v>59</v>
      </c>
      <c r="C107" s="282" t="s">
        <v>77</v>
      </c>
      <c r="D107" s="628" t="s">
        <v>168</v>
      </c>
      <c r="E107" s="562" t="s">
        <v>53</v>
      </c>
      <c r="F107" s="563" t="s">
        <v>294</v>
      </c>
      <c r="G107" s="564"/>
      <c r="H107" s="130">
        <f>+H108</f>
        <v>0</v>
      </c>
      <c r="I107" s="341"/>
      <c r="J107" s="338"/>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38"/>
      <c r="AJ107" s="338"/>
      <c r="AK107" s="338"/>
      <c r="AL107" s="338"/>
      <c r="AM107" s="338"/>
      <c r="AN107" s="338"/>
      <c r="AO107" s="338"/>
      <c r="AP107" s="338"/>
      <c r="AQ107" s="338"/>
      <c r="AR107" s="338"/>
      <c r="AS107" s="338"/>
      <c r="AT107" s="338"/>
      <c r="AU107" s="338"/>
      <c r="AV107" s="338"/>
      <c r="AW107" s="338"/>
      <c r="AX107" s="338"/>
      <c r="AY107" s="338"/>
      <c r="AZ107" s="338"/>
      <c r="BA107" s="338"/>
      <c r="BB107" s="338"/>
      <c r="BC107" s="338"/>
      <c r="BD107" s="338"/>
      <c r="BE107" s="338"/>
      <c r="BF107" s="338"/>
      <c r="BG107" s="338"/>
      <c r="BH107" s="338"/>
      <c r="BI107" s="338"/>
      <c r="BJ107" s="338"/>
      <c r="BK107" s="338"/>
      <c r="BL107" s="338"/>
      <c r="BM107" s="338"/>
      <c r="BN107" s="338"/>
      <c r="BO107" s="338"/>
      <c r="BP107" s="338"/>
      <c r="BQ107" s="338"/>
      <c r="BR107" s="338"/>
      <c r="BS107" s="338"/>
      <c r="BT107" s="338"/>
      <c r="BU107" s="338"/>
      <c r="BV107" s="338"/>
      <c r="BW107" s="338"/>
      <c r="BX107" s="338"/>
      <c r="BY107" s="338"/>
      <c r="BZ107" s="338"/>
      <c r="CA107" s="338"/>
      <c r="CB107" s="338"/>
      <c r="CC107" s="338"/>
      <c r="CD107" s="338"/>
      <c r="CE107" s="338"/>
      <c r="CF107" s="338"/>
      <c r="CG107" s="338"/>
      <c r="CH107" s="338"/>
      <c r="CI107" s="338"/>
      <c r="CJ107" s="338"/>
      <c r="CK107" s="338"/>
      <c r="CL107" s="338"/>
      <c r="CM107" s="338"/>
      <c r="CN107" s="338"/>
      <c r="CO107" s="338"/>
      <c r="CP107" s="338"/>
      <c r="CQ107" s="338"/>
      <c r="CR107" s="338"/>
      <c r="CS107" s="338"/>
      <c r="CT107" s="338"/>
      <c r="CU107" s="338"/>
      <c r="CV107" s="338"/>
      <c r="CW107" s="338"/>
      <c r="CX107" s="338"/>
      <c r="CY107" s="338"/>
      <c r="CZ107" s="338"/>
      <c r="DA107" s="338"/>
      <c r="DB107" s="338"/>
      <c r="DC107" s="338"/>
      <c r="DD107" s="338"/>
      <c r="DE107" s="338"/>
      <c r="DF107" s="338"/>
      <c r="DG107" s="338"/>
      <c r="DH107" s="338"/>
      <c r="DI107" s="338"/>
      <c r="DJ107" s="338"/>
      <c r="DK107" s="338"/>
      <c r="DL107" s="338"/>
      <c r="DM107" s="338"/>
      <c r="DN107" s="338"/>
      <c r="DO107" s="338"/>
      <c r="DP107" s="338"/>
      <c r="DQ107" s="338"/>
      <c r="DR107" s="338"/>
      <c r="DS107" s="338"/>
      <c r="DT107" s="338"/>
      <c r="DU107" s="338"/>
      <c r="DV107" s="338"/>
      <c r="DW107" s="338"/>
      <c r="DX107" s="338"/>
      <c r="DY107" s="338"/>
      <c r="DZ107" s="338"/>
      <c r="EA107" s="338"/>
      <c r="EB107" s="338"/>
      <c r="EC107" s="338"/>
      <c r="ED107" s="338"/>
      <c r="EE107" s="338"/>
      <c r="EF107" s="338"/>
      <c r="EG107" s="338"/>
      <c r="EH107" s="338"/>
      <c r="EI107" s="338"/>
      <c r="EJ107" s="338"/>
      <c r="EK107" s="338"/>
      <c r="EL107" s="338"/>
      <c r="EM107" s="338"/>
      <c r="EN107" s="338"/>
      <c r="EO107" s="338"/>
      <c r="EP107" s="338"/>
      <c r="EQ107" s="338"/>
      <c r="ER107" s="338"/>
      <c r="ES107" s="338"/>
      <c r="ET107" s="338"/>
      <c r="EU107" s="338"/>
      <c r="EV107" s="338"/>
      <c r="EW107" s="338"/>
      <c r="EX107" s="338"/>
      <c r="EY107" s="338"/>
      <c r="EZ107" s="338"/>
      <c r="FA107" s="338"/>
      <c r="FB107" s="338"/>
      <c r="FC107" s="338"/>
      <c r="FD107" s="338"/>
      <c r="FE107" s="338"/>
      <c r="FF107" s="338"/>
      <c r="FG107" s="338"/>
      <c r="FH107" s="338"/>
      <c r="FI107" s="338"/>
      <c r="FJ107" s="338"/>
      <c r="FK107" s="338"/>
      <c r="FL107" s="338"/>
      <c r="FM107" s="338"/>
      <c r="FN107" s="338"/>
      <c r="FO107" s="338"/>
      <c r="FP107" s="338"/>
      <c r="FQ107" s="338"/>
      <c r="FR107" s="338"/>
      <c r="FS107" s="338"/>
      <c r="FT107" s="338"/>
      <c r="FU107" s="338"/>
      <c r="FV107" s="338"/>
      <c r="FW107" s="338"/>
      <c r="FX107" s="338"/>
      <c r="FY107" s="338"/>
      <c r="FZ107" s="338"/>
      <c r="GA107" s="338"/>
      <c r="GB107" s="338"/>
      <c r="GC107" s="338"/>
      <c r="GD107" s="338"/>
      <c r="GE107" s="338"/>
      <c r="GF107" s="338"/>
      <c r="GG107" s="338"/>
      <c r="GH107" s="338"/>
      <c r="GI107" s="338"/>
      <c r="GJ107" s="338"/>
      <c r="GK107" s="338"/>
      <c r="GL107" s="338"/>
      <c r="GM107" s="338"/>
      <c r="GN107" s="338"/>
      <c r="GO107" s="338"/>
      <c r="GP107" s="338"/>
      <c r="GQ107" s="338"/>
      <c r="GR107" s="338"/>
      <c r="GS107" s="338"/>
      <c r="GT107" s="338"/>
      <c r="GU107" s="338"/>
      <c r="GV107" s="338"/>
      <c r="GW107" s="338"/>
      <c r="GX107" s="338"/>
      <c r="GY107" s="338"/>
      <c r="GZ107" s="338"/>
      <c r="HA107" s="338"/>
      <c r="HB107" s="338"/>
      <c r="HC107" s="338"/>
      <c r="HD107" s="338"/>
      <c r="HE107" s="338"/>
      <c r="HF107" s="338"/>
      <c r="HG107" s="338"/>
      <c r="HH107" s="338"/>
      <c r="HI107" s="338"/>
      <c r="HJ107" s="338"/>
      <c r="HK107" s="338"/>
      <c r="HL107" s="338"/>
      <c r="HM107" s="338"/>
      <c r="HN107" s="338"/>
      <c r="HO107" s="338"/>
      <c r="HP107" s="338"/>
      <c r="HQ107" s="338"/>
      <c r="HR107" s="338"/>
      <c r="HS107" s="338"/>
      <c r="HT107" s="338"/>
      <c r="HU107" s="338"/>
      <c r="HV107" s="338"/>
      <c r="HW107" s="338"/>
      <c r="HX107" s="338"/>
      <c r="HY107" s="338"/>
      <c r="HZ107" s="338"/>
      <c r="IA107" s="338"/>
      <c r="IB107" s="338"/>
      <c r="IC107" s="338"/>
      <c r="ID107" s="338"/>
      <c r="IE107" s="338"/>
      <c r="IF107" s="338"/>
      <c r="IG107" s="338"/>
      <c r="IH107" s="338"/>
      <c r="II107" s="338"/>
      <c r="IJ107" s="338"/>
      <c r="IK107" s="338"/>
      <c r="IL107" s="338"/>
      <c r="IM107" s="338"/>
      <c r="IN107" s="338"/>
    </row>
    <row r="108" spans="1:248" s="334" customFormat="1" ht="30.75" hidden="1">
      <c r="A108" s="25" t="s">
        <v>333</v>
      </c>
      <c r="B108" s="281" t="s">
        <v>59</v>
      </c>
      <c r="C108" s="282" t="s">
        <v>77</v>
      </c>
      <c r="D108" s="628" t="s">
        <v>168</v>
      </c>
      <c r="E108" s="562" t="s">
        <v>53</v>
      </c>
      <c r="F108" s="563" t="s">
        <v>294</v>
      </c>
      <c r="G108" s="91" t="s">
        <v>62</v>
      </c>
      <c r="H108" s="136">
        <v>0</v>
      </c>
      <c r="I108" s="341"/>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38"/>
      <c r="AY108" s="338"/>
      <c r="AZ108" s="338"/>
      <c r="BA108" s="338"/>
      <c r="BB108" s="338"/>
      <c r="BC108" s="338"/>
      <c r="BD108" s="338"/>
      <c r="BE108" s="338"/>
      <c r="BF108" s="338"/>
      <c r="BG108" s="338"/>
      <c r="BH108" s="338"/>
      <c r="BI108" s="338"/>
      <c r="BJ108" s="338"/>
      <c r="BK108" s="338"/>
      <c r="BL108" s="338"/>
      <c r="BM108" s="338"/>
      <c r="BN108" s="338"/>
      <c r="BO108" s="338"/>
      <c r="BP108" s="338"/>
      <c r="BQ108" s="338"/>
      <c r="BR108" s="338"/>
      <c r="BS108" s="338"/>
      <c r="BT108" s="338"/>
      <c r="BU108" s="338"/>
      <c r="BV108" s="338"/>
      <c r="BW108" s="338"/>
      <c r="BX108" s="338"/>
      <c r="BY108" s="338"/>
      <c r="BZ108" s="338"/>
      <c r="CA108" s="338"/>
      <c r="CB108" s="338"/>
      <c r="CC108" s="338"/>
      <c r="CD108" s="338"/>
      <c r="CE108" s="338"/>
      <c r="CF108" s="338"/>
      <c r="CG108" s="338"/>
      <c r="CH108" s="338"/>
      <c r="CI108" s="338"/>
      <c r="CJ108" s="338"/>
      <c r="CK108" s="338"/>
      <c r="CL108" s="338"/>
      <c r="CM108" s="338"/>
      <c r="CN108" s="338"/>
      <c r="CO108" s="338"/>
      <c r="CP108" s="338"/>
      <c r="CQ108" s="338"/>
      <c r="CR108" s="338"/>
      <c r="CS108" s="338"/>
      <c r="CT108" s="338"/>
      <c r="CU108" s="338"/>
      <c r="CV108" s="338"/>
      <c r="CW108" s="338"/>
      <c r="CX108" s="338"/>
      <c r="CY108" s="338"/>
      <c r="CZ108" s="338"/>
      <c r="DA108" s="338"/>
      <c r="DB108" s="338"/>
      <c r="DC108" s="338"/>
      <c r="DD108" s="338"/>
      <c r="DE108" s="338"/>
      <c r="DF108" s="338"/>
      <c r="DG108" s="338"/>
      <c r="DH108" s="338"/>
      <c r="DI108" s="338"/>
      <c r="DJ108" s="338"/>
      <c r="DK108" s="338"/>
      <c r="DL108" s="338"/>
      <c r="DM108" s="338"/>
      <c r="DN108" s="338"/>
      <c r="DO108" s="338"/>
      <c r="DP108" s="338"/>
      <c r="DQ108" s="338"/>
      <c r="DR108" s="338"/>
      <c r="DS108" s="338"/>
      <c r="DT108" s="338"/>
      <c r="DU108" s="338"/>
      <c r="DV108" s="338"/>
      <c r="DW108" s="338"/>
      <c r="DX108" s="338"/>
      <c r="DY108" s="338"/>
      <c r="DZ108" s="338"/>
      <c r="EA108" s="338"/>
      <c r="EB108" s="338"/>
      <c r="EC108" s="338"/>
      <c r="ED108" s="338"/>
      <c r="EE108" s="338"/>
      <c r="EF108" s="338"/>
      <c r="EG108" s="338"/>
      <c r="EH108" s="338"/>
      <c r="EI108" s="338"/>
      <c r="EJ108" s="338"/>
      <c r="EK108" s="338"/>
      <c r="EL108" s="338"/>
      <c r="EM108" s="338"/>
      <c r="EN108" s="338"/>
      <c r="EO108" s="338"/>
      <c r="EP108" s="338"/>
      <c r="EQ108" s="338"/>
      <c r="ER108" s="338"/>
      <c r="ES108" s="338"/>
      <c r="ET108" s="338"/>
      <c r="EU108" s="338"/>
      <c r="EV108" s="338"/>
      <c r="EW108" s="338"/>
      <c r="EX108" s="338"/>
      <c r="EY108" s="338"/>
      <c r="EZ108" s="338"/>
      <c r="FA108" s="338"/>
      <c r="FB108" s="338"/>
      <c r="FC108" s="338"/>
      <c r="FD108" s="338"/>
      <c r="FE108" s="338"/>
      <c r="FF108" s="338"/>
      <c r="FG108" s="338"/>
      <c r="FH108" s="338"/>
      <c r="FI108" s="338"/>
      <c r="FJ108" s="338"/>
      <c r="FK108" s="338"/>
      <c r="FL108" s="338"/>
      <c r="FM108" s="338"/>
      <c r="FN108" s="338"/>
      <c r="FO108" s="338"/>
      <c r="FP108" s="338"/>
      <c r="FQ108" s="338"/>
      <c r="FR108" s="338"/>
      <c r="FS108" s="338"/>
      <c r="FT108" s="338"/>
      <c r="FU108" s="338"/>
      <c r="FV108" s="338"/>
      <c r="FW108" s="338"/>
      <c r="FX108" s="338"/>
      <c r="FY108" s="338"/>
      <c r="FZ108" s="338"/>
      <c r="GA108" s="338"/>
      <c r="GB108" s="338"/>
      <c r="GC108" s="338"/>
      <c r="GD108" s="338"/>
      <c r="GE108" s="338"/>
      <c r="GF108" s="338"/>
      <c r="GG108" s="338"/>
      <c r="GH108" s="338"/>
      <c r="GI108" s="338"/>
      <c r="GJ108" s="338"/>
      <c r="GK108" s="338"/>
      <c r="GL108" s="338"/>
      <c r="GM108" s="338"/>
      <c r="GN108" s="338"/>
      <c r="GO108" s="338"/>
      <c r="GP108" s="338"/>
      <c r="GQ108" s="338"/>
      <c r="GR108" s="338"/>
      <c r="GS108" s="338"/>
      <c r="GT108" s="338"/>
      <c r="GU108" s="338"/>
      <c r="GV108" s="338"/>
      <c r="GW108" s="338"/>
      <c r="GX108" s="338"/>
      <c r="GY108" s="338"/>
      <c r="GZ108" s="338"/>
      <c r="HA108" s="338"/>
      <c r="HB108" s="338"/>
      <c r="HC108" s="338"/>
      <c r="HD108" s="338"/>
      <c r="HE108" s="338"/>
      <c r="HF108" s="338"/>
      <c r="HG108" s="338"/>
      <c r="HH108" s="338"/>
      <c r="HI108" s="338"/>
      <c r="HJ108" s="338"/>
      <c r="HK108" s="338"/>
      <c r="HL108" s="338"/>
      <c r="HM108" s="338"/>
      <c r="HN108" s="338"/>
      <c r="HO108" s="338"/>
      <c r="HP108" s="338"/>
      <c r="HQ108" s="338"/>
      <c r="HR108" s="338"/>
      <c r="HS108" s="338"/>
      <c r="HT108" s="338"/>
      <c r="HU108" s="338"/>
      <c r="HV108" s="338"/>
      <c r="HW108" s="338"/>
      <c r="HX108" s="338"/>
      <c r="HY108" s="338"/>
      <c r="HZ108" s="338"/>
      <c r="IA108" s="338"/>
      <c r="IB108" s="338"/>
      <c r="IC108" s="338"/>
      <c r="ID108" s="338"/>
      <c r="IE108" s="338"/>
      <c r="IF108" s="338"/>
      <c r="IG108" s="338"/>
      <c r="IH108" s="338"/>
      <c r="II108" s="338"/>
      <c r="IJ108" s="338"/>
      <c r="IK108" s="338"/>
      <c r="IL108" s="338"/>
      <c r="IM108" s="338"/>
      <c r="IN108" s="338"/>
    </row>
    <row r="109" spans="1:248" s="334" customFormat="1" ht="17.25" hidden="1">
      <c r="A109" s="342" t="s">
        <v>255</v>
      </c>
      <c r="B109" s="281" t="s">
        <v>59</v>
      </c>
      <c r="C109" s="282" t="s">
        <v>77</v>
      </c>
      <c r="D109" s="628" t="s">
        <v>168</v>
      </c>
      <c r="E109" s="562" t="s">
        <v>53</v>
      </c>
      <c r="F109" s="563" t="s">
        <v>257</v>
      </c>
      <c r="G109" s="564"/>
      <c r="H109" s="130">
        <f>+H110</f>
        <v>0</v>
      </c>
      <c r="I109" s="341"/>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338"/>
      <c r="AK109" s="338"/>
      <c r="AL109" s="338"/>
      <c r="AM109" s="338"/>
      <c r="AN109" s="338"/>
      <c r="AO109" s="338"/>
      <c r="AP109" s="338"/>
      <c r="AQ109" s="338"/>
      <c r="AR109" s="338"/>
      <c r="AS109" s="338"/>
      <c r="AT109" s="338"/>
      <c r="AU109" s="338"/>
      <c r="AV109" s="338"/>
      <c r="AW109" s="338"/>
      <c r="AX109" s="338"/>
      <c r="AY109" s="338"/>
      <c r="AZ109" s="338"/>
      <c r="BA109" s="338"/>
      <c r="BB109" s="338"/>
      <c r="BC109" s="338"/>
      <c r="BD109" s="338"/>
      <c r="BE109" s="338"/>
      <c r="BF109" s="338"/>
      <c r="BG109" s="338"/>
      <c r="BH109" s="338"/>
      <c r="BI109" s="338"/>
      <c r="BJ109" s="338"/>
      <c r="BK109" s="338"/>
      <c r="BL109" s="338"/>
      <c r="BM109" s="338"/>
      <c r="BN109" s="338"/>
      <c r="BO109" s="338"/>
      <c r="BP109" s="338"/>
      <c r="BQ109" s="338"/>
      <c r="BR109" s="338"/>
      <c r="BS109" s="338"/>
      <c r="BT109" s="338"/>
      <c r="BU109" s="338"/>
      <c r="BV109" s="338"/>
      <c r="BW109" s="338"/>
      <c r="BX109" s="338"/>
      <c r="BY109" s="338"/>
      <c r="BZ109" s="338"/>
      <c r="CA109" s="338"/>
      <c r="CB109" s="338"/>
      <c r="CC109" s="338"/>
      <c r="CD109" s="338"/>
      <c r="CE109" s="338"/>
      <c r="CF109" s="338"/>
      <c r="CG109" s="338"/>
      <c r="CH109" s="338"/>
      <c r="CI109" s="338"/>
      <c r="CJ109" s="338"/>
      <c r="CK109" s="338"/>
      <c r="CL109" s="338"/>
      <c r="CM109" s="338"/>
      <c r="CN109" s="338"/>
      <c r="CO109" s="338"/>
      <c r="CP109" s="338"/>
      <c r="CQ109" s="338"/>
      <c r="CR109" s="338"/>
      <c r="CS109" s="338"/>
      <c r="CT109" s="338"/>
      <c r="CU109" s="338"/>
      <c r="CV109" s="338"/>
      <c r="CW109" s="338"/>
      <c r="CX109" s="338"/>
      <c r="CY109" s="338"/>
      <c r="CZ109" s="338"/>
      <c r="DA109" s="338"/>
      <c r="DB109" s="338"/>
      <c r="DC109" s="338"/>
      <c r="DD109" s="338"/>
      <c r="DE109" s="338"/>
      <c r="DF109" s="338"/>
      <c r="DG109" s="338"/>
      <c r="DH109" s="338"/>
      <c r="DI109" s="338"/>
      <c r="DJ109" s="338"/>
      <c r="DK109" s="338"/>
      <c r="DL109" s="338"/>
      <c r="DM109" s="338"/>
      <c r="DN109" s="338"/>
      <c r="DO109" s="338"/>
      <c r="DP109" s="338"/>
      <c r="DQ109" s="338"/>
      <c r="DR109" s="338"/>
      <c r="DS109" s="338"/>
      <c r="DT109" s="338"/>
      <c r="DU109" s="338"/>
      <c r="DV109" s="338"/>
      <c r="DW109" s="338"/>
      <c r="DX109" s="338"/>
      <c r="DY109" s="338"/>
      <c r="DZ109" s="338"/>
      <c r="EA109" s="338"/>
      <c r="EB109" s="338"/>
      <c r="EC109" s="338"/>
      <c r="ED109" s="338"/>
      <c r="EE109" s="338"/>
      <c r="EF109" s="338"/>
      <c r="EG109" s="338"/>
      <c r="EH109" s="338"/>
      <c r="EI109" s="338"/>
      <c r="EJ109" s="338"/>
      <c r="EK109" s="338"/>
      <c r="EL109" s="338"/>
      <c r="EM109" s="338"/>
      <c r="EN109" s="338"/>
      <c r="EO109" s="338"/>
      <c r="EP109" s="338"/>
      <c r="EQ109" s="338"/>
      <c r="ER109" s="338"/>
      <c r="ES109" s="338"/>
      <c r="ET109" s="338"/>
      <c r="EU109" s="338"/>
      <c r="EV109" s="338"/>
      <c r="EW109" s="338"/>
      <c r="EX109" s="338"/>
      <c r="EY109" s="338"/>
      <c r="EZ109" s="338"/>
      <c r="FA109" s="338"/>
      <c r="FB109" s="338"/>
      <c r="FC109" s="338"/>
      <c r="FD109" s="338"/>
      <c r="FE109" s="338"/>
      <c r="FF109" s="338"/>
      <c r="FG109" s="338"/>
      <c r="FH109" s="338"/>
      <c r="FI109" s="338"/>
      <c r="FJ109" s="338"/>
      <c r="FK109" s="338"/>
      <c r="FL109" s="338"/>
      <c r="FM109" s="338"/>
      <c r="FN109" s="338"/>
      <c r="FO109" s="338"/>
      <c r="FP109" s="338"/>
      <c r="FQ109" s="338"/>
      <c r="FR109" s="338"/>
      <c r="FS109" s="338"/>
      <c r="FT109" s="338"/>
      <c r="FU109" s="338"/>
      <c r="FV109" s="338"/>
      <c r="FW109" s="338"/>
      <c r="FX109" s="338"/>
      <c r="FY109" s="338"/>
      <c r="FZ109" s="338"/>
      <c r="GA109" s="338"/>
      <c r="GB109" s="338"/>
      <c r="GC109" s="338"/>
      <c r="GD109" s="338"/>
      <c r="GE109" s="338"/>
      <c r="GF109" s="338"/>
      <c r="GG109" s="338"/>
      <c r="GH109" s="338"/>
      <c r="GI109" s="338"/>
      <c r="GJ109" s="338"/>
      <c r="GK109" s="338"/>
      <c r="GL109" s="338"/>
      <c r="GM109" s="338"/>
      <c r="GN109" s="338"/>
      <c r="GO109" s="338"/>
      <c r="GP109" s="338"/>
      <c r="GQ109" s="338"/>
      <c r="GR109" s="338"/>
      <c r="GS109" s="338"/>
      <c r="GT109" s="338"/>
      <c r="GU109" s="338"/>
      <c r="GV109" s="338"/>
      <c r="GW109" s="338"/>
      <c r="GX109" s="338"/>
      <c r="GY109" s="338"/>
      <c r="GZ109" s="338"/>
      <c r="HA109" s="338"/>
      <c r="HB109" s="338"/>
      <c r="HC109" s="338"/>
      <c r="HD109" s="338"/>
      <c r="HE109" s="338"/>
      <c r="HF109" s="338"/>
      <c r="HG109" s="338"/>
      <c r="HH109" s="338"/>
      <c r="HI109" s="338"/>
      <c r="HJ109" s="338"/>
      <c r="HK109" s="338"/>
      <c r="HL109" s="338"/>
      <c r="HM109" s="338"/>
      <c r="HN109" s="338"/>
      <c r="HO109" s="338"/>
      <c r="HP109" s="338"/>
      <c r="HQ109" s="338"/>
      <c r="HR109" s="338"/>
      <c r="HS109" s="338"/>
      <c r="HT109" s="338"/>
      <c r="HU109" s="338"/>
      <c r="HV109" s="338"/>
      <c r="HW109" s="338"/>
      <c r="HX109" s="338"/>
      <c r="HY109" s="338"/>
      <c r="HZ109" s="338"/>
      <c r="IA109" s="338"/>
      <c r="IB109" s="338"/>
      <c r="IC109" s="338"/>
      <c r="ID109" s="338"/>
      <c r="IE109" s="338"/>
      <c r="IF109" s="338"/>
      <c r="IG109" s="338"/>
      <c r="IH109" s="338"/>
      <c r="II109" s="338"/>
      <c r="IJ109" s="338"/>
      <c r="IK109" s="338"/>
      <c r="IL109" s="338"/>
      <c r="IM109" s="338"/>
      <c r="IN109" s="338"/>
    </row>
    <row r="110" spans="1:248" s="334" customFormat="1" ht="30.75" hidden="1">
      <c r="A110" s="25" t="s">
        <v>333</v>
      </c>
      <c r="B110" s="281" t="s">
        <v>59</v>
      </c>
      <c r="C110" s="282" t="s">
        <v>77</v>
      </c>
      <c r="D110" s="628" t="s">
        <v>168</v>
      </c>
      <c r="E110" s="562" t="s">
        <v>53</v>
      </c>
      <c r="F110" s="563" t="s">
        <v>257</v>
      </c>
      <c r="G110" s="91" t="s">
        <v>62</v>
      </c>
      <c r="H110" s="136">
        <v>0</v>
      </c>
      <c r="I110" s="341"/>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338"/>
      <c r="AK110" s="338"/>
      <c r="AL110" s="338"/>
      <c r="AM110" s="338"/>
      <c r="AN110" s="338"/>
      <c r="AO110" s="338"/>
      <c r="AP110" s="338"/>
      <c r="AQ110" s="338"/>
      <c r="AR110" s="338"/>
      <c r="AS110" s="338"/>
      <c r="AT110" s="338"/>
      <c r="AU110" s="338"/>
      <c r="AV110" s="338"/>
      <c r="AW110" s="338"/>
      <c r="AX110" s="338"/>
      <c r="AY110" s="338"/>
      <c r="AZ110" s="338"/>
      <c r="BA110" s="338"/>
      <c r="BB110" s="338"/>
      <c r="BC110" s="338"/>
      <c r="BD110" s="338"/>
      <c r="BE110" s="338"/>
      <c r="BF110" s="338"/>
      <c r="BG110" s="338"/>
      <c r="BH110" s="338"/>
      <c r="BI110" s="338"/>
      <c r="BJ110" s="338"/>
      <c r="BK110" s="338"/>
      <c r="BL110" s="338"/>
      <c r="BM110" s="338"/>
      <c r="BN110" s="338"/>
      <c r="BO110" s="338"/>
      <c r="BP110" s="338"/>
      <c r="BQ110" s="338"/>
      <c r="BR110" s="338"/>
      <c r="BS110" s="338"/>
      <c r="BT110" s="338"/>
      <c r="BU110" s="338"/>
      <c r="BV110" s="338"/>
      <c r="BW110" s="338"/>
      <c r="BX110" s="338"/>
      <c r="BY110" s="338"/>
      <c r="BZ110" s="338"/>
      <c r="CA110" s="338"/>
      <c r="CB110" s="338"/>
      <c r="CC110" s="338"/>
      <c r="CD110" s="338"/>
      <c r="CE110" s="338"/>
      <c r="CF110" s="338"/>
      <c r="CG110" s="338"/>
      <c r="CH110" s="338"/>
      <c r="CI110" s="338"/>
      <c r="CJ110" s="338"/>
      <c r="CK110" s="338"/>
      <c r="CL110" s="338"/>
      <c r="CM110" s="338"/>
      <c r="CN110" s="338"/>
      <c r="CO110" s="338"/>
      <c r="CP110" s="338"/>
      <c r="CQ110" s="338"/>
      <c r="CR110" s="338"/>
      <c r="CS110" s="338"/>
      <c r="CT110" s="338"/>
      <c r="CU110" s="338"/>
      <c r="CV110" s="338"/>
      <c r="CW110" s="338"/>
      <c r="CX110" s="338"/>
      <c r="CY110" s="338"/>
      <c r="CZ110" s="338"/>
      <c r="DA110" s="338"/>
      <c r="DB110" s="338"/>
      <c r="DC110" s="338"/>
      <c r="DD110" s="338"/>
      <c r="DE110" s="338"/>
      <c r="DF110" s="338"/>
      <c r="DG110" s="338"/>
      <c r="DH110" s="338"/>
      <c r="DI110" s="338"/>
      <c r="DJ110" s="338"/>
      <c r="DK110" s="338"/>
      <c r="DL110" s="338"/>
      <c r="DM110" s="338"/>
      <c r="DN110" s="338"/>
      <c r="DO110" s="338"/>
      <c r="DP110" s="338"/>
      <c r="DQ110" s="338"/>
      <c r="DR110" s="338"/>
      <c r="DS110" s="338"/>
      <c r="DT110" s="338"/>
      <c r="DU110" s="338"/>
      <c r="DV110" s="338"/>
      <c r="DW110" s="338"/>
      <c r="DX110" s="338"/>
      <c r="DY110" s="338"/>
      <c r="DZ110" s="338"/>
      <c r="EA110" s="338"/>
      <c r="EB110" s="338"/>
      <c r="EC110" s="338"/>
      <c r="ED110" s="338"/>
      <c r="EE110" s="338"/>
      <c r="EF110" s="338"/>
      <c r="EG110" s="338"/>
      <c r="EH110" s="338"/>
      <c r="EI110" s="338"/>
      <c r="EJ110" s="338"/>
      <c r="EK110" s="338"/>
      <c r="EL110" s="338"/>
      <c r="EM110" s="338"/>
      <c r="EN110" s="338"/>
      <c r="EO110" s="338"/>
      <c r="EP110" s="338"/>
      <c r="EQ110" s="338"/>
      <c r="ER110" s="338"/>
      <c r="ES110" s="338"/>
      <c r="ET110" s="338"/>
      <c r="EU110" s="338"/>
      <c r="EV110" s="338"/>
      <c r="EW110" s="338"/>
      <c r="EX110" s="338"/>
      <c r="EY110" s="338"/>
      <c r="EZ110" s="338"/>
      <c r="FA110" s="338"/>
      <c r="FB110" s="338"/>
      <c r="FC110" s="338"/>
      <c r="FD110" s="338"/>
      <c r="FE110" s="338"/>
      <c r="FF110" s="338"/>
      <c r="FG110" s="338"/>
      <c r="FH110" s="338"/>
      <c r="FI110" s="338"/>
      <c r="FJ110" s="338"/>
      <c r="FK110" s="338"/>
      <c r="FL110" s="338"/>
      <c r="FM110" s="338"/>
      <c r="FN110" s="338"/>
      <c r="FO110" s="338"/>
      <c r="FP110" s="338"/>
      <c r="FQ110" s="338"/>
      <c r="FR110" s="338"/>
      <c r="FS110" s="338"/>
      <c r="FT110" s="338"/>
      <c r="FU110" s="338"/>
      <c r="FV110" s="338"/>
      <c r="FW110" s="338"/>
      <c r="FX110" s="338"/>
      <c r="FY110" s="338"/>
      <c r="FZ110" s="338"/>
      <c r="GA110" s="338"/>
      <c r="GB110" s="338"/>
      <c r="GC110" s="338"/>
      <c r="GD110" s="338"/>
      <c r="GE110" s="338"/>
      <c r="GF110" s="338"/>
      <c r="GG110" s="338"/>
      <c r="GH110" s="338"/>
      <c r="GI110" s="338"/>
      <c r="GJ110" s="338"/>
      <c r="GK110" s="338"/>
      <c r="GL110" s="338"/>
      <c r="GM110" s="338"/>
      <c r="GN110" s="338"/>
      <c r="GO110" s="338"/>
      <c r="GP110" s="338"/>
      <c r="GQ110" s="338"/>
      <c r="GR110" s="338"/>
      <c r="GS110" s="338"/>
      <c r="GT110" s="338"/>
      <c r="GU110" s="338"/>
      <c r="GV110" s="338"/>
      <c r="GW110" s="338"/>
      <c r="GX110" s="338"/>
      <c r="GY110" s="338"/>
      <c r="GZ110" s="338"/>
      <c r="HA110" s="338"/>
      <c r="HB110" s="338"/>
      <c r="HC110" s="338"/>
      <c r="HD110" s="338"/>
      <c r="HE110" s="338"/>
      <c r="HF110" s="338"/>
      <c r="HG110" s="338"/>
      <c r="HH110" s="338"/>
      <c r="HI110" s="338"/>
      <c r="HJ110" s="338"/>
      <c r="HK110" s="338"/>
      <c r="HL110" s="338"/>
      <c r="HM110" s="338"/>
      <c r="HN110" s="338"/>
      <c r="HO110" s="338"/>
      <c r="HP110" s="338"/>
      <c r="HQ110" s="338"/>
      <c r="HR110" s="338"/>
      <c r="HS110" s="338"/>
      <c r="HT110" s="338"/>
      <c r="HU110" s="338"/>
      <c r="HV110" s="338"/>
      <c r="HW110" s="338"/>
      <c r="HX110" s="338"/>
      <c r="HY110" s="338"/>
      <c r="HZ110" s="338"/>
      <c r="IA110" s="338"/>
      <c r="IB110" s="338"/>
      <c r="IC110" s="338"/>
      <c r="ID110" s="338"/>
      <c r="IE110" s="338"/>
      <c r="IF110" s="338"/>
      <c r="IG110" s="338"/>
      <c r="IH110" s="338"/>
      <c r="II110" s="338"/>
      <c r="IJ110" s="338"/>
      <c r="IK110" s="338"/>
      <c r="IL110" s="338"/>
      <c r="IM110" s="338"/>
      <c r="IN110" s="338"/>
    </row>
    <row r="111" spans="1:248" s="334" customFormat="1" ht="54" customHeight="1">
      <c r="A111" s="513" t="s">
        <v>456</v>
      </c>
      <c r="B111" s="515" t="s">
        <v>59</v>
      </c>
      <c r="C111" s="516" t="s">
        <v>77</v>
      </c>
      <c r="D111" s="626" t="s">
        <v>457</v>
      </c>
      <c r="E111" s="454" t="s">
        <v>237</v>
      </c>
      <c r="F111" s="434" t="s">
        <v>238</v>
      </c>
      <c r="G111" s="91"/>
      <c r="H111" s="627">
        <f>H112</f>
        <v>10000</v>
      </c>
      <c r="I111" s="341"/>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338"/>
      <c r="AK111" s="338"/>
      <c r="AL111" s="338"/>
      <c r="AM111" s="338"/>
      <c r="AN111" s="338"/>
      <c r="AO111" s="338"/>
      <c r="AP111" s="338"/>
      <c r="AQ111" s="338"/>
      <c r="AR111" s="338"/>
      <c r="AS111" s="338"/>
      <c r="AT111" s="338"/>
      <c r="AU111" s="338"/>
      <c r="AV111" s="338"/>
      <c r="AW111" s="338"/>
      <c r="AX111" s="338"/>
      <c r="AY111" s="338"/>
      <c r="AZ111" s="338"/>
      <c r="BA111" s="338"/>
      <c r="BB111" s="338"/>
      <c r="BC111" s="338"/>
      <c r="BD111" s="338"/>
      <c r="BE111" s="338"/>
      <c r="BF111" s="338"/>
      <c r="BG111" s="338"/>
      <c r="BH111" s="338"/>
      <c r="BI111" s="338"/>
      <c r="BJ111" s="338"/>
      <c r="BK111" s="338"/>
      <c r="BL111" s="338"/>
      <c r="BM111" s="338"/>
      <c r="BN111" s="338"/>
      <c r="BO111" s="338"/>
      <c r="BP111" s="338"/>
      <c r="BQ111" s="338"/>
      <c r="BR111" s="338"/>
      <c r="BS111" s="338"/>
      <c r="BT111" s="338"/>
      <c r="BU111" s="338"/>
      <c r="BV111" s="338"/>
      <c r="BW111" s="338"/>
      <c r="BX111" s="338"/>
      <c r="BY111" s="338"/>
      <c r="BZ111" s="338"/>
      <c r="CA111" s="338"/>
      <c r="CB111" s="338"/>
      <c r="CC111" s="338"/>
      <c r="CD111" s="338"/>
      <c r="CE111" s="338"/>
      <c r="CF111" s="338"/>
      <c r="CG111" s="338"/>
      <c r="CH111" s="338"/>
      <c r="CI111" s="338"/>
      <c r="CJ111" s="338"/>
      <c r="CK111" s="338"/>
      <c r="CL111" s="338"/>
      <c r="CM111" s="338"/>
      <c r="CN111" s="338"/>
      <c r="CO111" s="338"/>
      <c r="CP111" s="338"/>
      <c r="CQ111" s="338"/>
      <c r="CR111" s="338"/>
      <c r="CS111" s="338"/>
      <c r="CT111" s="338"/>
      <c r="CU111" s="338"/>
      <c r="CV111" s="338"/>
      <c r="CW111" s="338"/>
      <c r="CX111" s="338"/>
      <c r="CY111" s="338"/>
      <c r="CZ111" s="338"/>
      <c r="DA111" s="338"/>
      <c r="DB111" s="338"/>
      <c r="DC111" s="338"/>
      <c r="DD111" s="338"/>
      <c r="DE111" s="338"/>
      <c r="DF111" s="338"/>
      <c r="DG111" s="338"/>
      <c r="DH111" s="338"/>
      <c r="DI111" s="338"/>
      <c r="DJ111" s="338"/>
      <c r="DK111" s="338"/>
      <c r="DL111" s="338"/>
      <c r="DM111" s="338"/>
      <c r="DN111" s="338"/>
      <c r="DO111" s="338"/>
      <c r="DP111" s="338"/>
      <c r="DQ111" s="338"/>
      <c r="DR111" s="338"/>
      <c r="DS111" s="338"/>
      <c r="DT111" s="338"/>
      <c r="DU111" s="338"/>
      <c r="DV111" s="338"/>
      <c r="DW111" s="338"/>
      <c r="DX111" s="338"/>
      <c r="DY111" s="338"/>
      <c r="DZ111" s="338"/>
      <c r="EA111" s="338"/>
      <c r="EB111" s="338"/>
      <c r="EC111" s="338"/>
      <c r="ED111" s="338"/>
      <c r="EE111" s="338"/>
      <c r="EF111" s="338"/>
      <c r="EG111" s="338"/>
      <c r="EH111" s="338"/>
      <c r="EI111" s="338"/>
      <c r="EJ111" s="338"/>
      <c r="EK111" s="338"/>
      <c r="EL111" s="338"/>
      <c r="EM111" s="338"/>
      <c r="EN111" s="338"/>
      <c r="EO111" s="338"/>
      <c r="EP111" s="338"/>
      <c r="EQ111" s="338"/>
      <c r="ER111" s="338"/>
      <c r="ES111" s="338"/>
      <c r="ET111" s="338"/>
      <c r="EU111" s="338"/>
      <c r="EV111" s="338"/>
      <c r="EW111" s="338"/>
      <c r="EX111" s="338"/>
      <c r="EY111" s="338"/>
      <c r="EZ111" s="338"/>
      <c r="FA111" s="338"/>
      <c r="FB111" s="338"/>
      <c r="FC111" s="338"/>
      <c r="FD111" s="338"/>
      <c r="FE111" s="338"/>
      <c r="FF111" s="338"/>
      <c r="FG111" s="338"/>
      <c r="FH111" s="338"/>
      <c r="FI111" s="338"/>
      <c r="FJ111" s="338"/>
      <c r="FK111" s="338"/>
      <c r="FL111" s="338"/>
      <c r="FM111" s="338"/>
      <c r="FN111" s="338"/>
      <c r="FO111" s="338"/>
      <c r="FP111" s="338"/>
      <c r="FQ111" s="338"/>
      <c r="FR111" s="338"/>
      <c r="FS111" s="338"/>
      <c r="FT111" s="338"/>
      <c r="FU111" s="338"/>
      <c r="FV111" s="338"/>
      <c r="FW111" s="338"/>
      <c r="FX111" s="338"/>
      <c r="FY111" s="338"/>
      <c r="FZ111" s="338"/>
      <c r="GA111" s="338"/>
      <c r="GB111" s="338"/>
      <c r="GC111" s="338"/>
      <c r="GD111" s="338"/>
      <c r="GE111" s="338"/>
      <c r="GF111" s="338"/>
      <c r="GG111" s="338"/>
      <c r="GH111" s="338"/>
      <c r="GI111" s="338"/>
      <c r="GJ111" s="338"/>
      <c r="GK111" s="338"/>
      <c r="GL111" s="338"/>
      <c r="GM111" s="338"/>
      <c r="GN111" s="338"/>
      <c r="GO111" s="338"/>
      <c r="GP111" s="338"/>
      <c r="GQ111" s="338"/>
      <c r="GR111" s="338"/>
      <c r="GS111" s="338"/>
      <c r="GT111" s="338"/>
      <c r="GU111" s="338"/>
      <c r="GV111" s="338"/>
      <c r="GW111" s="338"/>
      <c r="GX111" s="338"/>
      <c r="GY111" s="338"/>
      <c r="GZ111" s="338"/>
      <c r="HA111" s="338"/>
      <c r="HB111" s="338"/>
      <c r="HC111" s="338"/>
      <c r="HD111" s="338"/>
      <c r="HE111" s="338"/>
      <c r="HF111" s="338"/>
      <c r="HG111" s="338"/>
      <c r="HH111" s="338"/>
      <c r="HI111" s="338"/>
      <c r="HJ111" s="338"/>
      <c r="HK111" s="338"/>
      <c r="HL111" s="338"/>
      <c r="HM111" s="338"/>
      <c r="HN111" s="338"/>
      <c r="HO111" s="338"/>
      <c r="HP111" s="338"/>
      <c r="HQ111" s="338"/>
      <c r="HR111" s="338"/>
      <c r="HS111" s="338"/>
      <c r="HT111" s="338"/>
      <c r="HU111" s="338"/>
      <c r="HV111" s="338"/>
      <c r="HW111" s="338"/>
      <c r="HX111" s="338"/>
      <c r="HY111" s="338"/>
      <c r="HZ111" s="338"/>
      <c r="IA111" s="338"/>
      <c r="IB111" s="338"/>
      <c r="IC111" s="338"/>
      <c r="ID111" s="338"/>
      <c r="IE111" s="338"/>
      <c r="IF111" s="338"/>
      <c r="IG111" s="338"/>
      <c r="IH111" s="338"/>
      <c r="II111" s="338"/>
      <c r="IJ111" s="338"/>
      <c r="IK111" s="338"/>
      <c r="IL111" s="338"/>
      <c r="IM111" s="338"/>
      <c r="IN111" s="338"/>
    </row>
    <row r="112" spans="1:248" s="334" customFormat="1" ht="69" customHeight="1">
      <c r="A112" s="25" t="s">
        <v>458</v>
      </c>
      <c r="B112" s="281" t="s">
        <v>59</v>
      </c>
      <c r="C112" s="282" t="s">
        <v>77</v>
      </c>
      <c r="D112" s="628" t="s">
        <v>459</v>
      </c>
      <c r="E112" s="562" t="s">
        <v>237</v>
      </c>
      <c r="F112" s="563" t="s">
        <v>238</v>
      </c>
      <c r="G112" s="91"/>
      <c r="H112" s="136">
        <f>H113</f>
        <v>10000</v>
      </c>
      <c r="I112" s="341"/>
      <c r="J112" s="338"/>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38"/>
      <c r="AY112" s="338"/>
      <c r="AZ112" s="338"/>
      <c r="BA112" s="338"/>
      <c r="BB112" s="338"/>
      <c r="BC112" s="338"/>
      <c r="BD112" s="338"/>
      <c r="BE112" s="338"/>
      <c r="BF112" s="338"/>
      <c r="BG112" s="338"/>
      <c r="BH112" s="338"/>
      <c r="BI112" s="338"/>
      <c r="BJ112" s="338"/>
      <c r="BK112" s="338"/>
      <c r="BL112" s="338"/>
      <c r="BM112" s="338"/>
      <c r="BN112" s="338"/>
      <c r="BO112" s="338"/>
      <c r="BP112" s="338"/>
      <c r="BQ112" s="338"/>
      <c r="BR112" s="338"/>
      <c r="BS112" s="338"/>
      <c r="BT112" s="338"/>
      <c r="BU112" s="338"/>
      <c r="BV112" s="338"/>
      <c r="BW112" s="338"/>
      <c r="BX112" s="338"/>
      <c r="BY112" s="338"/>
      <c r="BZ112" s="338"/>
      <c r="CA112" s="338"/>
      <c r="CB112" s="338"/>
      <c r="CC112" s="338"/>
      <c r="CD112" s="338"/>
      <c r="CE112" s="338"/>
      <c r="CF112" s="338"/>
      <c r="CG112" s="338"/>
      <c r="CH112" s="338"/>
      <c r="CI112" s="338"/>
      <c r="CJ112" s="338"/>
      <c r="CK112" s="338"/>
      <c r="CL112" s="338"/>
      <c r="CM112" s="338"/>
      <c r="CN112" s="338"/>
      <c r="CO112" s="338"/>
      <c r="CP112" s="338"/>
      <c r="CQ112" s="338"/>
      <c r="CR112" s="338"/>
      <c r="CS112" s="338"/>
      <c r="CT112" s="338"/>
      <c r="CU112" s="338"/>
      <c r="CV112" s="338"/>
      <c r="CW112" s="338"/>
      <c r="CX112" s="338"/>
      <c r="CY112" s="338"/>
      <c r="CZ112" s="338"/>
      <c r="DA112" s="338"/>
      <c r="DB112" s="338"/>
      <c r="DC112" s="338"/>
      <c r="DD112" s="338"/>
      <c r="DE112" s="338"/>
      <c r="DF112" s="338"/>
      <c r="DG112" s="338"/>
      <c r="DH112" s="338"/>
      <c r="DI112" s="338"/>
      <c r="DJ112" s="338"/>
      <c r="DK112" s="338"/>
      <c r="DL112" s="338"/>
      <c r="DM112" s="338"/>
      <c r="DN112" s="338"/>
      <c r="DO112" s="338"/>
      <c r="DP112" s="338"/>
      <c r="DQ112" s="338"/>
      <c r="DR112" s="338"/>
      <c r="DS112" s="338"/>
      <c r="DT112" s="338"/>
      <c r="DU112" s="338"/>
      <c r="DV112" s="338"/>
      <c r="DW112" s="338"/>
      <c r="DX112" s="338"/>
      <c r="DY112" s="338"/>
      <c r="DZ112" s="338"/>
      <c r="EA112" s="338"/>
      <c r="EB112" s="338"/>
      <c r="EC112" s="338"/>
      <c r="ED112" s="338"/>
      <c r="EE112" s="338"/>
      <c r="EF112" s="338"/>
      <c r="EG112" s="338"/>
      <c r="EH112" s="338"/>
      <c r="EI112" s="338"/>
      <c r="EJ112" s="338"/>
      <c r="EK112" s="338"/>
      <c r="EL112" s="338"/>
      <c r="EM112" s="338"/>
      <c r="EN112" s="338"/>
      <c r="EO112" s="338"/>
      <c r="EP112" s="338"/>
      <c r="EQ112" s="338"/>
      <c r="ER112" s="338"/>
      <c r="ES112" s="338"/>
      <c r="ET112" s="338"/>
      <c r="EU112" s="338"/>
      <c r="EV112" s="338"/>
      <c r="EW112" s="338"/>
      <c r="EX112" s="338"/>
      <c r="EY112" s="338"/>
      <c r="EZ112" s="338"/>
      <c r="FA112" s="338"/>
      <c r="FB112" s="338"/>
      <c r="FC112" s="338"/>
      <c r="FD112" s="338"/>
      <c r="FE112" s="338"/>
      <c r="FF112" s="338"/>
      <c r="FG112" s="338"/>
      <c r="FH112" s="338"/>
      <c r="FI112" s="338"/>
      <c r="FJ112" s="338"/>
      <c r="FK112" s="338"/>
      <c r="FL112" s="338"/>
      <c r="FM112" s="338"/>
      <c r="FN112" s="338"/>
      <c r="FO112" s="338"/>
      <c r="FP112" s="338"/>
      <c r="FQ112" s="338"/>
      <c r="FR112" s="338"/>
      <c r="FS112" s="338"/>
      <c r="FT112" s="338"/>
      <c r="FU112" s="338"/>
      <c r="FV112" s="338"/>
      <c r="FW112" s="338"/>
      <c r="FX112" s="338"/>
      <c r="FY112" s="338"/>
      <c r="FZ112" s="338"/>
      <c r="GA112" s="338"/>
      <c r="GB112" s="338"/>
      <c r="GC112" s="338"/>
      <c r="GD112" s="338"/>
      <c r="GE112" s="338"/>
      <c r="GF112" s="338"/>
      <c r="GG112" s="338"/>
      <c r="GH112" s="338"/>
      <c r="GI112" s="338"/>
      <c r="GJ112" s="338"/>
      <c r="GK112" s="338"/>
      <c r="GL112" s="338"/>
      <c r="GM112" s="338"/>
      <c r="GN112" s="338"/>
      <c r="GO112" s="338"/>
      <c r="GP112" s="338"/>
      <c r="GQ112" s="338"/>
      <c r="GR112" s="338"/>
      <c r="GS112" s="338"/>
      <c r="GT112" s="338"/>
      <c r="GU112" s="338"/>
      <c r="GV112" s="338"/>
      <c r="GW112" s="338"/>
      <c r="GX112" s="338"/>
      <c r="GY112" s="338"/>
      <c r="GZ112" s="338"/>
      <c r="HA112" s="338"/>
      <c r="HB112" s="338"/>
      <c r="HC112" s="338"/>
      <c r="HD112" s="338"/>
      <c r="HE112" s="338"/>
      <c r="HF112" s="338"/>
      <c r="HG112" s="338"/>
      <c r="HH112" s="338"/>
      <c r="HI112" s="338"/>
      <c r="HJ112" s="338"/>
      <c r="HK112" s="338"/>
      <c r="HL112" s="338"/>
      <c r="HM112" s="338"/>
      <c r="HN112" s="338"/>
      <c r="HO112" s="338"/>
      <c r="HP112" s="338"/>
      <c r="HQ112" s="338"/>
      <c r="HR112" s="338"/>
      <c r="HS112" s="338"/>
      <c r="HT112" s="338"/>
      <c r="HU112" s="338"/>
      <c r="HV112" s="338"/>
      <c r="HW112" s="338"/>
      <c r="HX112" s="338"/>
      <c r="HY112" s="338"/>
      <c r="HZ112" s="338"/>
      <c r="IA112" s="338"/>
      <c r="IB112" s="338"/>
      <c r="IC112" s="338"/>
      <c r="ID112" s="338"/>
      <c r="IE112" s="338"/>
      <c r="IF112" s="338"/>
      <c r="IG112" s="338"/>
      <c r="IH112" s="338"/>
      <c r="II112" s="338"/>
      <c r="IJ112" s="338"/>
      <c r="IK112" s="338"/>
      <c r="IL112" s="338"/>
      <c r="IM112" s="338"/>
      <c r="IN112" s="338"/>
    </row>
    <row r="113" spans="1:248" s="334" customFormat="1" ht="46.5">
      <c r="A113" s="25" t="s">
        <v>460</v>
      </c>
      <c r="B113" s="281" t="s">
        <v>59</v>
      </c>
      <c r="C113" s="282" t="s">
        <v>77</v>
      </c>
      <c r="D113" s="628" t="s">
        <v>459</v>
      </c>
      <c r="E113" s="562" t="s">
        <v>53</v>
      </c>
      <c r="F113" s="563" t="s">
        <v>238</v>
      </c>
      <c r="G113" s="91"/>
      <c r="H113" s="136">
        <f>H114</f>
        <v>10000</v>
      </c>
      <c r="I113" s="341"/>
      <c r="J113" s="338"/>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38"/>
      <c r="AY113" s="338"/>
      <c r="AZ113" s="338"/>
      <c r="BA113" s="338"/>
      <c r="BB113" s="338"/>
      <c r="BC113" s="338"/>
      <c r="BD113" s="338"/>
      <c r="BE113" s="338"/>
      <c r="BF113" s="338"/>
      <c r="BG113" s="338"/>
      <c r="BH113" s="338"/>
      <c r="BI113" s="338"/>
      <c r="BJ113" s="338"/>
      <c r="BK113" s="338"/>
      <c r="BL113" s="338"/>
      <c r="BM113" s="338"/>
      <c r="BN113" s="338"/>
      <c r="BO113" s="338"/>
      <c r="BP113" s="338"/>
      <c r="BQ113" s="338"/>
      <c r="BR113" s="338"/>
      <c r="BS113" s="338"/>
      <c r="BT113" s="338"/>
      <c r="BU113" s="338"/>
      <c r="BV113" s="338"/>
      <c r="BW113" s="338"/>
      <c r="BX113" s="338"/>
      <c r="BY113" s="338"/>
      <c r="BZ113" s="338"/>
      <c r="CA113" s="338"/>
      <c r="CB113" s="338"/>
      <c r="CC113" s="338"/>
      <c r="CD113" s="338"/>
      <c r="CE113" s="338"/>
      <c r="CF113" s="338"/>
      <c r="CG113" s="338"/>
      <c r="CH113" s="338"/>
      <c r="CI113" s="338"/>
      <c r="CJ113" s="338"/>
      <c r="CK113" s="338"/>
      <c r="CL113" s="338"/>
      <c r="CM113" s="338"/>
      <c r="CN113" s="338"/>
      <c r="CO113" s="338"/>
      <c r="CP113" s="338"/>
      <c r="CQ113" s="338"/>
      <c r="CR113" s="338"/>
      <c r="CS113" s="338"/>
      <c r="CT113" s="338"/>
      <c r="CU113" s="338"/>
      <c r="CV113" s="338"/>
      <c r="CW113" s="338"/>
      <c r="CX113" s="338"/>
      <c r="CY113" s="338"/>
      <c r="CZ113" s="338"/>
      <c r="DA113" s="338"/>
      <c r="DB113" s="338"/>
      <c r="DC113" s="338"/>
      <c r="DD113" s="338"/>
      <c r="DE113" s="338"/>
      <c r="DF113" s="338"/>
      <c r="DG113" s="338"/>
      <c r="DH113" s="338"/>
      <c r="DI113" s="338"/>
      <c r="DJ113" s="338"/>
      <c r="DK113" s="338"/>
      <c r="DL113" s="338"/>
      <c r="DM113" s="338"/>
      <c r="DN113" s="338"/>
      <c r="DO113" s="338"/>
      <c r="DP113" s="338"/>
      <c r="DQ113" s="338"/>
      <c r="DR113" s="338"/>
      <c r="DS113" s="338"/>
      <c r="DT113" s="338"/>
      <c r="DU113" s="338"/>
      <c r="DV113" s="338"/>
      <c r="DW113" s="338"/>
      <c r="DX113" s="338"/>
      <c r="DY113" s="338"/>
      <c r="DZ113" s="338"/>
      <c r="EA113" s="338"/>
      <c r="EB113" s="338"/>
      <c r="EC113" s="338"/>
      <c r="ED113" s="338"/>
      <c r="EE113" s="338"/>
      <c r="EF113" s="338"/>
      <c r="EG113" s="338"/>
      <c r="EH113" s="338"/>
      <c r="EI113" s="338"/>
      <c r="EJ113" s="338"/>
      <c r="EK113" s="338"/>
      <c r="EL113" s="338"/>
      <c r="EM113" s="338"/>
      <c r="EN113" s="338"/>
      <c r="EO113" s="338"/>
      <c r="EP113" s="338"/>
      <c r="EQ113" s="338"/>
      <c r="ER113" s="338"/>
      <c r="ES113" s="338"/>
      <c r="ET113" s="338"/>
      <c r="EU113" s="338"/>
      <c r="EV113" s="338"/>
      <c r="EW113" s="338"/>
      <c r="EX113" s="338"/>
      <c r="EY113" s="338"/>
      <c r="EZ113" s="338"/>
      <c r="FA113" s="338"/>
      <c r="FB113" s="338"/>
      <c r="FC113" s="338"/>
      <c r="FD113" s="338"/>
      <c r="FE113" s="338"/>
      <c r="FF113" s="338"/>
      <c r="FG113" s="338"/>
      <c r="FH113" s="338"/>
      <c r="FI113" s="338"/>
      <c r="FJ113" s="338"/>
      <c r="FK113" s="338"/>
      <c r="FL113" s="338"/>
      <c r="FM113" s="338"/>
      <c r="FN113" s="338"/>
      <c r="FO113" s="338"/>
      <c r="FP113" s="338"/>
      <c r="FQ113" s="338"/>
      <c r="FR113" s="338"/>
      <c r="FS113" s="338"/>
      <c r="FT113" s="338"/>
      <c r="FU113" s="338"/>
      <c r="FV113" s="338"/>
      <c r="FW113" s="338"/>
      <c r="FX113" s="338"/>
      <c r="FY113" s="338"/>
      <c r="FZ113" s="338"/>
      <c r="GA113" s="338"/>
      <c r="GB113" s="338"/>
      <c r="GC113" s="338"/>
      <c r="GD113" s="338"/>
      <c r="GE113" s="338"/>
      <c r="GF113" s="338"/>
      <c r="GG113" s="338"/>
      <c r="GH113" s="338"/>
      <c r="GI113" s="338"/>
      <c r="GJ113" s="338"/>
      <c r="GK113" s="338"/>
      <c r="GL113" s="338"/>
      <c r="GM113" s="338"/>
      <c r="GN113" s="338"/>
      <c r="GO113" s="338"/>
      <c r="GP113" s="338"/>
      <c r="GQ113" s="338"/>
      <c r="GR113" s="338"/>
      <c r="GS113" s="338"/>
      <c r="GT113" s="338"/>
      <c r="GU113" s="338"/>
      <c r="GV113" s="338"/>
      <c r="GW113" s="338"/>
      <c r="GX113" s="338"/>
      <c r="GY113" s="338"/>
      <c r="GZ113" s="338"/>
      <c r="HA113" s="338"/>
      <c r="HB113" s="338"/>
      <c r="HC113" s="338"/>
      <c r="HD113" s="338"/>
      <c r="HE113" s="338"/>
      <c r="HF113" s="338"/>
      <c r="HG113" s="338"/>
      <c r="HH113" s="338"/>
      <c r="HI113" s="338"/>
      <c r="HJ113" s="338"/>
      <c r="HK113" s="338"/>
      <c r="HL113" s="338"/>
      <c r="HM113" s="338"/>
      <c r="HN113" s="338"/>
      <c r="HO113" s="338"/>
      <c r="HP113" s="338"/>
      <c r="HQ113" s="338"/>
      <c r="HR113" s="338"/>
      <c r="HS113" s="338"/>
      <c r="HT113" s="338"/>
      <c r="HU113" s="338"/>
      <c r="HV113" s="338"/>
      <c r="HW113" s="338"/>
      <c r="HX113" s="338"/>
      <c r="HY113" s="338"/>
      <c r="HZ113" s="338"/>
      <c r="IA113" s="338"/>
      <c r="IB113" s="338"/>
      <c r="IC113" s="338"/>
      <c r="ID113" s="338"/>
      <c r="IE113" s="338"/>
      <c r="IF113" s="338"/>
      <c r="IG113" s="338"/>
      <c r="IH113" s="338"/>
      <c r="II113" s="338"/>
      <c r="IJ113" s="338"/>
      <c r="IK113" s="338"/>
      <c r="IL113" s="338"/>
      <c r="IM113" s="338"/>
      <c r="IN113" s="338"/>
    </row>
    <row r="114" spans="1:248" s="334" customFormat="1" ht="30.75">
      <c r="A114" s="25" t="s">
        <v>461</v>
      </c>
      <c r="B114" s="281" t="s">
        <v>59</v>
      </c>
      <c r="C114" s="282" t="s">
        <v>77</v>
      </c>
      <c r="D114" s="628" t="s">
        <v>459</v>
      </c>
      <c r="E114" s="562" t="s">
        <v>53</v>
      </c>
      <c r="F114" s="563" t="s">
        <v>462</v>
      </c>
      <c r="G114" s="91"/>
      <c r="H114" s="136">
        <f>H115</f>
        <v>10000</v>
      </c>
      <c r="I114" s="341"/>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338"/>
      <c r="AK114" s="338"/>
      <c r="AL114" s="338"/>
      <c r="AM114" s="338"/>
      <c r="AN114" s="338"/>
      <c r="AO114" s="338"/>
      <c r="AP114" s="338"/>
      <c r="AQ114" s="338"/>
      <c r="AR114" s="338"/>
      <c r="AS114" s="338"/>
      <c r="AT114" s="338"/>
      <c r="AU114" s="338"/>
      <c r="AV114" s="338"/>
      <c r="AW114" s="338"/>
      <c r="AX114" s="338"/>
      <c r="AY114" s="338"/>
      <c r="AZ114" s="338"/>
      <c r="BA114" s="338"/>
      <c r="BB114" s="338"/>
      <c r="BC114" s="338"/>
      <c r="BD114" s="338"/>
      <c r="BE114" s="338"/>
      <c r="BF114" s="338"/>
      <c r="BG114" s="338"/>
      <c r="BH114" s="338"/>
      <c r="BI114" s="338"/>
      <c r="BJ114" s="338"/>
      <c r="BK114" s="338"/>
      <c r="BL114" s="338"/>
      <c r="BM114" s="338"/>
      <c r="BN114" s="338"/>
      <c r="BO114" s="338"/>
      <c r="BP114" s="338"/>
      <c r="BQ114" s="338"/>
      <c r="BR114" s="338"/>
      <c r="BS114" s="338"/>
      <c r="BT114" s="338"/>
      <c r="BU114" s="338"/>
      <c r="BV114" s="338"/>
      <c r="BW114" s="338"/>
      <c r="BX114" s="338"/>
      <c r="BY114" s="338"/>
      <c r="BZ114" s="338"/>
      <c r="CA114" s="338"/>
      <c r="CB114" s="338"/>
      <c r="CC114" s="338"/>
      <c r="CD114" s="338"/>
      <c r="CE114" s="338"/>
      <c r="CF114" s="338"/>
      <c r="CG114" s="338"/>
      <c r="CH114" s="338"/>
      <c r="CI114" s="338"/>
      <c r="CJ114" s="338"/>
      <c r="CK114" s="338"/>
      <c r="CL114" s="338"/>
      <c r="CM114" s="338"/>
      <c r="CN114" s="338"/>
      <c r="CO114" s="338"/>
      <c r="CP114" s="338"/>
      <c r="CQ114" s="338"/>
      <c r="CR114" s="338"/>
      <c r="CS114" s="338"/>
      <c r="CT114" s="338"/>
      <c r="CU114" s="338"/>
      <c r="CV114" s="338"/>
      <c r="CW114" s="338"/>
      <c r="CX114" s="338"/>
      <c r="CY114" s="338"/>
      <c r="CZ114" s="338"/>
      <c r="DA114" s="338"/>
      <c r="DB114" s="338"/>
      <c r="DC114" s="338"/>
      <c r="DD114" s="338"/>
      <c r="DE114" s="338"/>
      <c r="DF114" s="338"/>
      <c r="DG114" s="338"/>
      <c r="DH114" s="338"/>
      <c r="DI114" s="338"/>
      <c r="DJ114" s="338"/>
      <c r="DK114" s="338"/>
      <c r="DL114" s="338"/>
      <c r="DM114" s="338"/>
      <c r="DN114" s="338"/>
      <c r="DO114" s="338"/>
      <c r="DP114" s="338"/>
      <c r="DQ114" s="338"/>
      <c r="DR114" s="338"/>
      <c r="DS114" s="338"/>
      <c r="DT114" s="338"/>
      <c r="DU114" s="338"/>
      <c r="DV114" s="338"/>
      <c r="DW114" s="338"/>
      <c r="DX114" s="338"/>
      <c r="DY114" s="338"/>
      <c r="DZ114" s="338"/>
      <c r="EA114" s="338"/>
      <c r="EB114" s="338"/>
      <c r="EC114" s="338"/>
      <c r="ED114" s="338"/>
      <c r="EE114" s="338"/>
      <c r="EF114" s="338"/>
      <c r="EG114" s="338"/>
      <c r="EH114" s="338"/>
      <c r="EI114" s="338"/>
      <c r="EJ114" s="338"/>
      <c r="EK114" s="338"/>
      <c r="EL114" s="338"/>
      <c r="EM114" s="338"/>
      <c r="EN114" s="338"/>
      <c r="EO114" s="338"/>
      <c r="EP114" s="338"/>
      <c r="EQ114" s="338"/>
      <c r="ER114" s="338"/>
      <c r="ES114" s="338"/>
      <c r="ET114" s="338"/>
      <c r="EU114" s="338"/>
      <c r="EV114" s="338"/>
      <c r="EW114" s="338"/>
      <c r="EX114" s="338"/>
      <c r="EY114" s="338"/>
      <c r="EZ114" s="338"/>
      <c r="FA114" s="338"/>
      <c r="FB114" s="338"/>
      <c r="FC114" s="338"/>
      <c r="FD114" s="338"/>
      <c r="FE114" s="338"/>
      <c r="FF114" s="338"/>
      <c r="FG114" s="338"/>
      <c r="FH114" s="338"/>
      <c r="FI114" s="338"/>
      <c r="FJ114" s="338"/>
      <c r="FK114" s="338"/>
      <c r="FL114" s="338"/>
      <c r="FM114" s="338"/>
      <c r="FN114" s="338"/>
      <c r="FO114" s="338"/>
      <c r="FP114" s="338"/>
      <c r="FQ114" s="338"/>
      <c r="FR114" s="338"/>
      <c r="FS114" s="338"/>
      <c r="FT114" s="338"/>
      <c r="FU114" s="338"/>
      <c r="FV114" s="338"/>
      <c r="FW114" s="338"/>
      <c r="FX114" s="338"/>
      <c r="FY114" s="338"/>
      <c r="FZ114" s="338"/>
      <c r="GA114" s="338"/>
      <c r="GB114" s="338"/>
      <c r="GC114" s="338"/>
      <c r="GD114" s="338"/>
      <c r="GE114" s="338"/>
      <c r="GF114" s="338"/>
      <c r="GG114" s="338"/>
      <c r="GH114" s="338"/>
      <c r="GI114" s="338"/>
      <c r="GJ114" s="338"/>
      <c r="GK114" s="338"/>
      <c r="GL114" s="338"/>
      <c r="GM114" s="338"/>
      <c r="GN114" s="338"/>
      <c r="GO114" s="338"/>
      <c r="GP114" s="338"/>
      <c r="GQ114" s="338"/>
      <c r="GR114" s="338"/>
      <c r="GS114" s="338"/>
      <c r="GT114" s="338"/>
      <c r="GU114" s="338"/>
      <c r="GV114" s="338"/>
      <c r="GW114" s="338"/>
      <c r="GX114" s="338"/>
      <c r="GY114" s="338"/>
      <c r="GZ114" s="338"/>
      <c r="HA114" s="338"/>
      <c r="HB114" s="338"/>
      <c r="HC114" s="338"/>
      <c r="HD114" s="338"/>
      <c r="HE114" s="338"/>
      <c r="HF114" s="338"/>
      <c r="HG114" s="338"/>
      <c r="HH114" s="338"/>
      <c r="HI114" s="338"/>
      <c r="HJ114" s="338"/>
      <c r="HK114" s="338"/>
      <c r="HL114" s="338"/>
      <c r="HM114" s="338"/>
      <c r="HN114" s="338"/>
      <c r="HO114" s="338"/>
      <c r="HP114" s="338"/>
      <c r="HQ114" s="338"/>
      <c r="HR114" s="338"/>
      <c r="HS114" s="338"/>
      <c r="HT114" s="338"/>
      <c r="HU114" s="338"/>
      <c r="HV114" s="338"/>
      <c r="HW114" s="338"/>
      <c r="HX114" s="338"/>
      <c r="HY114" s="338"/>
      <c r="HZ114" s="338"/>
      <c r="IA114" s="338"/>
      <c r="IB114" s="338"/>
      <c r="IC114" s="338"/>
      <c r="ID114" s="338"/>
      <c r="IE114" s="338"/>
      <c r="IF114" s="338"/>
      <c r="IG114" s="338"/>
      <c r="IH114" s="338"/>
      <c r="II114" s="338"/>
      <c r="IJ114" s="338"/>
      <c r="IK114" s="338"/>
      <c r="IL114" s="338"/>
      <c r="IM114" s="338"/>
      <c r="IN114" s="338"/>
    </row>
    <row r="115" spans="1:248" s="334" customFormat="1" ht="30.75">
      <c r="A115" s="25" t="s">
        <v>333</v>
      </c>
      <c r="B115" s="281" t="s">
        <v>59</v>
      </c>
      <c r="C115" s="282" t="s">
        <v>77</v>
      </c>
      <c r="D115" s="629" t="s">
        <v>463</v>
      </c>
      <c r="E115" s="318" t="s">
        <v>53</v>
      </c>
      <c r="F115" s="630" t="s">
        <v>462</v>
      </c>
      <c r="G115" s="91" t="s">
        <v>62</v>
      </c>
      <c r="H115" s="136">
        <v>10000</v>
      </c>
      <c r="I115" s="341"/>
      <c r="J115" s="338"/>
      <c r="K115" s="338"/>
      <c r="L115" s="338"/>
      <c r="M115" s="338"/>
      <c r="N115" s="338"/>
      <c r="O115" s="338"/>
      <c r="P115" s="338"/>
      <c r="Q115" s="338"/>
      <c r="R115" s="338"/>
      <c r="S115" s="338"/>
      <c r="T115" s="338"/>
      <c r="U115" s="338"/>
      <c r="V115" s="338"/>
      <c r="W115" s="338"/>
      <c r="X115" s="338"/>
      <c r="Y115" s="338"/>
      <c r="Z115" s="338"/>
      <c r="AA115" s="338"/>
      <c r="AB115" s="338"/>
      <c r="AC115" s="338"/>
      <c r="AD115" s="338"/>
      <c r="AE115" s="338"/>
      <c r="AF115" s="338"/>
      <c r="AG115" s="338"/>
      <c r="AH115" s="338"/>
      <c r="AI115" s="338"/>
      <c r="AJ115" s="338"/>
      <c r="AK115" s="338"/>
      <c r="AL115" s="338"/>
      <c r="AM115" s="338"/>
      <c r="AN115" s="338"/>
      <c r="AO115" s="338"/>
      <c r="AP115" s="338"/>
      <c r="AQ115" s="338"/>
      <c r="AR115" s="338"/>
      <c r="AS115" s="338"/>
      <c r="AT115" s="338"/>
      <c r="AU115" s="338"/>
      <c r="AV115" s="338"/>
      <c r="AW115" s="338"/>
      <c r="AX115" s="338"/>
      <c r="AY115" s="338"/>
      <c r="AZ115" s="338"/>
      <c r="BA115" s="338"/>
      <c r="BB115" s="338"/>
      <c r="BC115" s="338"/>
      <c r="BD115" s="338"/>
      <c r="BE115" s="338"/>
      <c r="BF115" s="338"/>
      <c r="BG115" s="338"/>
      <c r="BH115" s="338"/>
      <c r="BI115" s="338"/>
      <c r="BJ115" s="338"/>
      <c r="BK115" s="338"/>
      <c r="BL115" s="338"/>
      <c r="BM115" s="338"/>
      <c r="BN115" s="338"/>
      <c r="BO115" s="338"/>
      <c r="BP115" s="338"/>
      <c r="BQ115" s="338"/>
      <c r="BR115" s="338"/>
      <c r="BS115" s="338"/>
      <c r="BT115" s="338"/>
      <c r="BU115" s="338"/>
      <c r="BV115" s="338"/>
      <c r="BW115" s="338"/>
      <c r="BX115" s="338"/>
      <c r="BY115" s="338"/>
      <c r="BZ115" s="338"/>
      <c r="CA115" s="338"/>
      <c r="CB115" s="338"/>
      <c r="CC115" s="338"/>
      <c r="CD115" s="338"/>
      <c r="CE115" s="338"/>
      <c r="CF115" s="338"/>
      <c r="CG115" s="338"/>
      <c r="CH115" s="338"/>
      <c r="CI115" s="338"/>
      <c r="CJ115" s="338"/>
      <c r="CK115" s="338"/>
      <c r="CL115" s="338"/>
      <c r="CM115" s="338"/>
      <c r="CN115" s="338"/>
      <c r="CO115" s="338"/>
      <c r="CP115" s="338"/>
      <c r="CQ115" s="338"/>
      <c r="CR115" s="338"/>
      <c r="CS115" s="338"/>
      <c r="CT115" s="338"/>
      <c r="CU115" s="338"/>
      <c r="CV115" s="338"/>
      <c r="CW115" s="338"/>
      <c r="CX115" s="338"/>
      <c r="CY115" s="338"/>
      <c r="CZ115" s="338"/>
      <c r="DA115" s="338"/>
      <c r="DB115" s="338"/>
      <c r="DC115" s="338"/>
      <c r="DD115" s="338"/>
      <c r="DE115" s="338"/>
      <c r="DF115" s="338"/>
      <c r="DG115" s="338"/>
      <c r="DH115" s="338"/>
      <c r="DI115" s="338"/>
      <c r="DJ115" s="338"/>
      <c r="DK115" s="338"/>
      <c r="DL115" s="338"/>
      <c r="DM115" s="338"/>
      <c r="DN115" s="338"/>
      <c r="DO115" s="338"/>
      <c r="DP115" s="338"/>
      <c r="DQ115" s="338"/>
      <c r="DR115" s="338"/>
      <c r="DS115" s="338"/>
      <c r="DT115" s="338"/>
      <c r="DU115" s="338"/>
      <c r="DV115" s="338"/>
      <c r="DW115" s="338"/>
      <c r="DX115" s="338"/>
      <c r="DY115" s="338"/>
      <c r="DZ115" s="338"/>
      <c r="EA115" s="338"/>
      <c r="EB115" s="338"/>
      <c r="EC115" s="338"/>
      <c r="ED115" s="338"/>
      <c r="EE115" s="338"/>
      <c r="EF115" s="338"/>
      <c r="EG115" s="338"/>
      <c r="EH115" s="338"/>
      <c r="EI115" s="338"/>
      <c r="EJ115" s="338"/>
      <c r="EK115" s="338"/>
      <c r="EL115" s="338"/>
      <c r="EM115" s="338"/>
      <c r="EN115" s="338"/>
      <c r="EO115" s="338"/>
      <c r="EP115" s="338"/>
      <c r="EQ115" s="338"/>
      <c r="ER115" s="338"/>
      <c r="ES115" s="338"/>
      <c r="ET115" s="338"/>
      <c r="EU115" s="338"/>
      <c r="EV115" s="338"/>
      <c r="EW115" s="338"/>
      <c r="EX115" s="338"/>
      <c r="EY115" s="338"/>
      <c r="EZ115" s="338"/>
      <c r="FA115" s="338"/>
      <c r="FB115" s="338"/>
      <c r="FC115" s="338"/>
      <c r="FD115" s="338"/>
      <c r="FE115" s="338"/>
      <c r="FF115" s="338"/>
      <c r="FG115" s="338"/>
      <c r="FH115" s="338"/>
      <c r="FI115" s="338"/>
      <c r="FJ115" s="338"/>
      <c r="FK115" s="338"/>
      <c r="FL115" s="338"/>
      <c r="FM115" s="338"/>
      <c r="FN115" s="338"/>
      <c r="FO115" s="338"/>
      <c r="FP115" s="338"/>
      <c r="FQ115" s="338"/>
      <c r="FR115" s="338"/>
      <c r="FS115" s="338"/>
      <c r="FT115" s="338"/>
      <c r="FU115" s="338"/>
      <c r="FV115" s="338"/>
      <c r="FW115" s="338"/>
      <c r="FX115" s="338"/>
      <c r="FY115" s="338"/>
      <c r="FZ115" s="338"/>
      <c r="GA115" s="338"/>
      <c r="GB115" s="338"/>
      <c r="GC115" s="338"/>
      <c r="GD115" s="338"/>
      <c r="GE115" s="338"/>
      <c r="GF115" s="338"/>
      <c r="GG115" s="338"/>
      <c r="GH115" s="338"/>
      <c r="GI115" s="338"/>
      <c r="GJ115" s="338"/>
      <c r="GK115" s="338"/>
      <c r="GL115" s="338"/>
      <c r="GM115" s="338"/>
      <c r="GN115" s="338"/>
      <c r="GO115" s="338"/>
      <c r="GP115" s="338"/>
      <c r="GQ115" s="338"/>
      <c r="GR115" s="338"/>
      <c r="GS115" s="338"/>
      <c r="GT115" s="338"/>
      <c r="GU115" s="338"/>
      <c r="GV115" s="338"/>
      <c r="GW115" s="338"/>
      <c r="GX115" s="338"/>
      <c r="GY115" s="338"/>
      <c r="GZ115" s="338"/>
      <c r="HA115" s="338"/>
      <c r="HB115" s="338"/>
      <c r="HC115" s="338"/>
      <c r="HD115" s="338"/>
      <c r="HE115" s="338"/>
      <c r="HF115" s="338"/>
      <c r="HG115" s="338"/>
      <c r="HH115" s="338"/>
      <c r="HI115" s="338"/>
      <c r="HJ115" s="338"/>
      <c r="HK115" s="338"/>
      <c r="HL115" s="338"/>
      <c r="HM115" s="338"/>
      <c r="HN115" s="338"/>
      <c r="HO115" s="338"/>
      <c r="HP115" s="338"/>
      <c r="HQ115" s="338"/>
      <c r="HR115" s="338"/>
      <c r="HS115" s="338"/>
      <c r="HT115" s="338"/>
      <c r="HU115" s="338"/>
      <c r="HV115" s="338"/>
      <c r="HW115" s="338"/>
      <c r="HX115" s="338"/>
      <c r="HY115" s="338"/>
      <c r="HZ115" s="338"/>
      <c r="IA115" s="338"/>
      <c r="IB115" s="338"/>
      <c r="IC115" s="338"/>
      <c r="ID115" s="338"/>
      <c r="IE115" s="338"/>
      <c r="IF115" s="338"/>
      <c r="IG115" s="338"/>
      <c r="IH115" s="338"/>
      <c r="II115" s="338"/>
      <c r="IJ115" s="338"/>
      <c r="IK115" s="338"/>
      <c r="IL115" s="338"/>
      <c r="IM115" s="338"/>
      <c r="IN115" s="338"/>
    </row>
    <row r="116" spans="1:9" s="338" customFormat="1" ht="17.25">
      <c r="A116" s="558" t="s">
        <v>78</v>
      </c>
      <c r="B116" s="559" t="s">
        <v>79</v>
      </c>
      <c r="C116" s="559"/>
      <c r="D116" s="656"/>
      <c r="E116" s="567"/>
      <c r="F116" s="568"/>
      <c r="G116" s="559"/>
      <c r="H116" s="427">
        <f>SUM(H117+H123+H147+H162)</f>
        <v>8465014</v>
      </c>
      <c r="I116" s="341"/>
    </row>
    <row r="117" spans="1:9" s="338" customFormat="1" ht="17.25">
      <c r="A117" s="558" t="s">
        <v>176</v>
      </c>
      <c r="B117" s="559" t="s">
        <v>79</v>
      </c>
      <c r="C117" s="559" t="s">
        <v>53</v>
      </c>
      <c r="D117" s="656"/>
      <c r="E117" s="567"/>
      <c r="F117" s="568"/>
      <c r="G117" s="559"/>
      <c r="H117" s="427">
        <f>+H118</f>
        <v>10000</v>
      </c>
      <c r="I117" s="341"/>
    </row>
    <row r="118" spans="1:9" s="338" customFormat="1" ht="62.25">
      <c r="A118" s="569" t="s">
        <v>177</v>
      </c>
      <c r="B118" s="559" t="s">
        <v>79</v>
      </c>
      <c r="C118" s="570" t="s">
        <v>53</v>
      </c>
      <c r="D118" s="645" t="s">
        <v>99</v>
      </c>
      <c r="E118" s="534" t="s">
        <v>237</v>
      </c>
      <c r="F118" s="571" t="s">
        <v>238</v>
      </c>
      <c r="G118" s="572"/>
      <c r="H118" s="427">
        <f>+H119</f>
        <v>10000</v>
      </c>
      <c r="I118" s="341"/>
    </row>
    <row r="119" spans="1:9" s="338" customFormat="1" ht="93">
      <c r="A119" s="519" t="s">
        <v>178</v>
      </c>
      <c r="B119" s="281" t="s">
        <v>79</v>
      </c>
      <c r="C119" s="282" t="s">
        <v>53</v>
      </c>
      <c r="D119" s="657" t="s">
        <v>100</v>
      </c>
      <c r="E119" s="465" t="s">
        <v>237</v>
      </c>
      <c r="F119" s="430" t="s">
        <v>238</v>
      </c>
      <c r="G119" s="68"/>
      <c r="H119" s="130">
        <f>SUM(H120)</f>
        <v>10000</v>
      </c>
      <c r="I119" s="341"/>
    </row>
    <row r="120" spans="1:9" s="338" customFormat="1" ht="46.5">
      <c r="A120" s="519" t="s">
        <v>413</v>
      </c>
      <c r="B120" s="281" t="s">
        <v>79</v>
      </c>
      <c r="C120" s="282" t="s">
        <v>53</v>
      </c>
      <c r="D120" s="657" t="s">
        <v>100</v>
      </c>
      <c r="E120" s="465" t="s">
        <v>53</v>
      </c>
      <c r="F120" s="430" t="s">
        <v>238</v>
      </c>
      <c r="G120" s="68"/>
      <c r="H120" s="130">
        <f>SUM(H121)</f>
        <v>10000</v>
      </c>
      <c r="I120" s="341"/>
    </row>
    <row r="121" spans="1:9" s="338" customFormat="1" ht="30.75">
      <c r="A121" s="519" t="s">
        <v>179</v>
      </c>
      <c r="B121" s="281" t="s">
        <v>79</v>
      </c>
      <c r="C121" s="282" t="s">
        <v>53</v>
      </c>
      <c r="D121" s="657" t="s">
        <v>100</v>
      </c>
      <c r="E121" s="465" t="s">
        <v>53</v>
      </c>
      <c r="F121" s="430" t="s">
        <v>262</v>
      </c>
      <c r="G121" s="68"/>
      <c r="H121" s="130">
        <f>SUM(H122)</f>
        <v>10000</v>
      </c>
      <c r="I121" s="341"/>
    </row>
    <row r="122" spans="1:9" s="338" customFormat="1" ht="30.75">
      <c r="A122" s="52" t="s">
        <v>333</v>
      </c>
      <c r="B122" s="88" t="s">
        <v>79</v>
      </c>
      <c r="C122" s="88" t="s">
        <v>53</v>
      </c>
      <c r="D122" s="612" t="s">
        <v>100</v>
      </c>
      <c r="E122" s="548" t="s">
        <v>53</v>
      </c>
      <c r="F122" s="573" t="s">
        <v>262</v>
      </c>
      <c r="G122" s="88" t="s">
        <v>62</v>
      </c>
      <c r="H122" s="574">
        <v>10000</v>
      </c>
      <c r="I122" s="341"/>
    </row>
    <row r="123" spans="1:9" s="338" customFormat="1" ht="17.25">
      <c r="A123" s="558" t="s">
        <v>180</v>
      </c>
      <c r="B123" s="559" t="s">
        <v>79</v>
      </c>
      <c r="C123" s="559" t="s">
        <v>54</v>
      </c>
      <c r="D123" s="656"/>
      <c r="E123" s="567"/>
      <c r="F123" s="568"/>
      <c r="G123" s="559"/>
      <c r="H123" s="427">
        <f>H124+H131+H142</f>
        <v>205000</v>
      </c>
      <c r="I123" s="341"/>
    </row>
    <row r="124" spans="1:9" s="338" customFormat="1" ht="46.5">
      <c r="A124" s="558" t="s">
        <v>287</v>
      </c>
      <c r="B124" s="559" t="s">
        <v>79</v>
      </c>
      <c r="C124" s="570" t="s">
        <v>54</v>
      </c>
      <c r="D124" s="645" t="s">
        <v>288</v>
      </c>
      <c r="E124" s="534" t="s">
        <v>237</v>
      </c>
      <c r="F124" s="571" t="s">
        <v>238</v>
      </c>
      <c r="G124" s="572"/>
      <c r="H124" s="427">
        <f>H125</f>
        <v>200000</v>
      </c>
      <c r="I124" s="341"/>
    </row>
    <row r="125" spans="1:9" s="338" customFormat="1" ht="62.25">
      <c r="A125" s="552" t="s">
        <v>289</v>
      </c>
      <c r="B125" s="88" t="s">
        <v>79</v>
      </c>
      <c r="C125" s="635" t="s">
        <v>54</v>
      </c>
      <c r="D125" s="657" t="s">
        <v>290</v>
      </c>
      <c r="E125" s="465" t="s">
        <v>237</v>
      </c>
      <c r="F125" s="430" t="s">
        <v>238</v>
      </c>
      <c r="G125" s="572"/>
      <c r="H125" s="574">
        <f>H126</f>
        <v>200000</v>
      </c>
      <c r="I125" s="341"/>
    </row>
    <row r="126" spans="1:9" s="338" customFormat="1" ht="46.5">
      <c r="A126" s="552" t="s">
        <v>291</v>
      </c>
      <c r="B126" s="88" t="s">
        <v>79</v>
      </c>
      <c r="C126" s="635" t="s">
        <v>54</v>
      </c>
      <c r="D126" s="657" t="s">
        <v>290</v>
      </c>
      <c r="E126" s="465" t="s">
        <v>53</v>
      </c>
      <c r="F126" s="430" t="s">
        <v>238</v>
      </c>
      <c r="G126" s="572"/>
      <c r="H126" s="574">
        <f>H127+H129</f>
        <v>200000</v>
      </c>
      <c r="I126" s="341"/>
    </row>
    <row r="127" spans="1:9" s="338" customFormat="1" ht="30.75">
      <c r="A127" s="658" t="s">
        <v>390</v>
      </c>
      <c r="B127" s="88" t="s">
        <v>79</v>
      </c>
      <c r="C127" s="635" t="s">
        <v>54</v>
      </c>
      <c r="D127" s="657" t="s">
        <v>293</v>
      </c>
      <c r="E127" s="465" t="s">
        <v>53</v>
      </c>
      <c r="F127" s="430" t="s">
        <v>389</v>
      </c>
      <c r="G127" s="572"/>
      <c r="H127" s="574">
        <f>H128</f>
        <v>200000</v>
      </c>
      <c r="I127" s="341"/>
    </row>
    <row r="128" spans="1:9" s="338" customFormat="1" ht="30.75">
      <c r="A128" s="343" t="s">
        <v>333</v>
      </c>
      <c r="B128" s="88" t="s">
        <v>79</v>
      </c>
      <c r="C128" s="635" t="s">
        <v>54</v>
      </c>
      <c r="D128" s="657" t="s">
        <v>293</v>
      </c>
      <c r="E128" s="465" t="s">
        <v>53</v>
      </c>
      <c r="F128" s="430" t="s">
        <v>389</v>
      </c>
      <c r="G128" s="172" t="s">
        <v>62</v>
      </c>
      <c r="H128" s="574">
        <v>200000</v>
      </c>
      <c r="I128" s="341"/>
    </row>
    <row r="129" spans="1:9" s="338" customFormat="1" ht="30.75" hidden="1">
      <c r="A129" s="659" t="s">
        <v>292</v>
      </c>
      <c r="B129" s="559" t="s">
        <v>79</v>
      </c>
      <c r="C129" s="570" t="s">
        <v>54</v>
      </c>
      <c r="D129" s="645" t="s">
        <v>293</v>
      </c>
      <c r="E129" s="534" t="s">
        <v>53</v>
      </c>
      <c r="F129" s="571" t="s">
        <v>326</v>
      </c>
      <c r="G129" s="572"/>
      <c r="H129" s="427">
        <f>H130</f>
        <v>0</v>
      </c>
      <c r="I129" s="341"/>
    </row>
    <row r="130" spans="1:9" s="338" customFormat="1" ht="30.75" hidden="1">
      <c r="A130" s="343" t="s">
        <v>333</v>
      </c>
      <c r="B130" s="88" t="s">
        <v>79</v>
      </c>
      <c r="C130" s="635" t="s">
        <v>54</v>
      </c>
      <c r="D130" s="657" t="s">
        <v>293</v>
      </c>
      <c r="E130" s="465" t="s">
        <v>53</v>
      </c>
      <c r="F130" s="430" t="s">
        <v>326</v>
      </c>
      <c r="G130" s="172" t="s">
        <v>62</v>
      </c>
      <c r="H130" s="574">
        <v>0</v>
      </c>
      <c r="I130" s="341"/>
    </row>
    <row r="131" spans="1:9" s="338" customFormat="1" ht="62.25" hidden="1">
      <c r="A131" s="569" t="s">
        <v>177</v>
      </c>
      <c r="B131" s="559" t="s">
        <v>79</v>
      </c>
      <c r="C131" s="570" t="s">
        <v>54</v>
      </c>
      <c r="D131" s="645" t="s">
        <v>99</v>
      </c>
      <c r="E131" s="534" t="s">
        <v>237</v>
      </c>
      <c r="F131" s="571" t="s">
        <v>238</v>
      </c>
      <c r="G131" s="572"/>
      <c r="H131" s="427">
        <f>+H132</f>
        <v>0</v>
      </c>
      <c r="I131" s="341"/>
    </row>
    <row r="132" spans="1:9" s="338" customFormat="1" ht="93" hidden="1">
      <c r="A132" s="519" t="s">
        <v>206</v>
      </c>
      <c r="B132" s="281" t="s">
        <v>79</v>
      </c>
      <c r="C132" s="282" t="s">
        <v>54</v>
      </c>
      <c r="D132" s="657" t="s">
        <v>207</v>
      </c>
      <c r="E132" s="465" t="s">
        <v>237</v>
      </c>
      <c r="F132" s="430" t="s">
        <v>238</v>
      </c>
      <c r="G132" s="68"/>
      <c r="H132" s="130">
        <f>SUM(H133)</f>
        <v>0</v>
      </c>
      <c r="I132" s="341"/>
    </row>
    <row r="133" spans="1:9" s="338" customFormat="1" ht="46.5" hidden="1">
      <c r="A133" s="519" t="s">
        <v>264</v>
      </c>
      <c r="B133" s="281" t="s">
        <v>79</v>
      </c>
      <c r="C133" s="282" t="s">
        <v>54</v>
      </c>
      <c r="D133" s="657" t="s">
        <v>207</v>
      </c>
      <c r="E133" s="465" t="s">
        <v>53</v>
      </c>
      <c r="F133" s="430" t="s">
        <v>238</v>
      </c>
      <c r="G133" s="68"/>
      <c r="H133" s="130">
        <f>H134+H136+H140+H138</f>
        <v>0</v>
      </c>
      <c r="I133" s="341"/>
    </row>
    <row r="134" spans="1:9" s="338" customFormat="1" ht="30.75" hidden="1">
      <c r="A134" s="519" t="s">
        <v>278</v>
      </c>
      <c r="B134" s="281" t="s">
        <v>79</v>
      </c>
      <c r="C134" s="282" t="s">
        <v>54</v>
      </c>
      <c r="D134" s="657" t="s">
        <v>207</v>
      </c>
      <c r="E134" s="465" t="s">
        <v>53</v>
      </c>
      <c r="F134" s="430" t="s">
        <v>294</v>
      </c>
      <c r="G134" s="68"/>
      <c r="H134" s="130">
        <f>SUM(H135)</f>
        <v>0</v>
      </c>
      <c r="I134" s="341"/>
    </row>
    <row r="135" spans="1:9" s="338" customFormat="1" ht="30.75" hidden="1">
      <c r="A135" s="52" t="s">
        <v>333</v>
      </c>
      <c r="B135" s="88" t="s">
        <v>79</v>
      </c>
      <c r="C135" s="88" t="s">
        <v>54</v>
      </c>
      <c r="D135" s="612" t="s">
        <v>207</v>
      </c>
      <c r="E135" s="548" t="s">
        <v>53</v>
      </c>
      <c r="F135" s="573" t="s">
        <v>294</v>
      </c>
      <c r="G135" s="88" t="s">
        <v>62</v>
      </c>
      <c r="H135" s="574">
        <v>0</v>
      </c>
      <c r="I135" s="341"/>
    </row>
    <row r="136" spans="1:9" s="338" customFormat="1" ht="30.75" hidden="1">
      <c r="A136" s="519" t="s">
        <v>278</v>
      </c>
      <c r="B136" s="281" t="s">
        <v>79</v>
      </c>
      <c r="C136" s="282" t="s">
        <v>54</v>
      </c>
      <c r="D136" s="657" t="s">
        <v>207</v>
      </c>
      <c r="E136" s="465" t="s">
        <v>53</v>
      </c>
      <c r="F136" s="430" t="s">
        <v>316</v>
      </c>
      <c r="G136" s="68"/>
      <c r="H136" s="130">
        <f>SUM(H137)</f>
        <v>0</v>
      </c>
      <c r="I136" s="341"/>
    </row>
    <row r="137" spans="1:9" s="338" customFormat="1" ht="30.75" hidden="1">
      <c r="A137" s="52" t="s">
        <v>333</v>
      </c>
      <c r="B137" s="88" t="s">
        <v>79</v>
      </c>
      <c r="C137" s="88" t="s">
        <v>54</v>
      </c>
      <c r="D137" s="612" t="s">
        <v>207</v>
      </c>
      <c r="E137" s="548" t="s">
        <v>53</v>
      </c>
      <c r="F137" s="573" t="s">
        <v>316</v>
      </c>
      <c r="G137" s="88" t="s">
        <v>315</v>
      </c>
      <c r="H137" s="574">
        <v>0</v>
      </c>
      <c r="I137" s="341"/>
    </row>
    <row r="138" spans="1:9" s="338" customFormat="1" ht="30.75" hidden="1">
      <c r="A138" s="519" t="s">
        <v>278</v>
      </c>
      <c r="B138" s="281" t="s">
        <v>79</v>
      </c>
      <c r="C138" s="282" t="s">
        <v>54</v>
      </c>
      <c r="D138" s="657" t="s">
        <v>207</v>
      </c>
      <c r="E138" s="465" t="s">
        <v>53</v>
      </c>
      <c r="F138" s="430" t="s">
        <v>316</v>
      </c>
      <c r="G138" s="68"/>
      <c r="H138" s="130">
        <f>SUM(H139)</f>
        <v>0</v>
      </c>
      <c r="I138" s="341"/>
    </row>
    <row r="139" spans="1:9" s="338" customFormat="1" ht="30.75" hidden="1">
      <c r="A139" s="52" t="s">
        <v>333</v>
      </c>
      <c r="B139" s="88" t="s">
        <v>79</v>
      </c>
      <c r="C139" s="88" t="s">
        <v>54</v>
      </c>
      <c r="D139" s="612" t="s">
        <v>207</v>
      </c>
      <c r="E139" s="548" t="s">
        <v>53</v>
      </c>
      <c r="F139" s="573" t="s">
        <v>316</v>
      </c>
      <c r="G139" s="172" t="s">
        <v>62</v>
      </c>
      <c r="H139" s="574">
        <v>0</v>
      </c>
      <c r="I139" s="341"/>
    </row>
    <row r="140" spans="1:9" s="338" customFormat="1" ht="30.75" hidden="1">
      <c r="A140" s="519" t="s">
        <v>278</v>
      </c>
      <c r="B140" s="281" t="s">
        <v>79</v>
      </c>
      <c r="C140" s="282" t="s">
        <v>54</v>
      </c>
      <c r="D140" s="657" t="s">
        <v>207</v>
      </c>
      <c r="E140" s="465" t="s">
        <v>53</v>
      </c>
      <c r="F140" s="430" t="s">
        <v>325</v>
      </c>
      <c r="G140" s="68"/>
      <c r="H140" s="130">
        <f>SUM(H141)</f>
        <v>0</v>
      </c>
      <c r="I140" s="341"/>
    </row>
    <row r="141" spans="1:9" s="338" customFormat="1" ht="30.75" hidden="1">
      <c r="A141" s="46" t="s">
        <v>333</v>
      </c>
      <c r="B141" s="88" t="s">
        <v>79</v>
      </c>
      <c r="C141" s="88" t="s">
        <v>54</v>
      </c>
      <c r="D141" s="612" t="s">
        <v>207</v>
      </c>
      <c r="E141" s="548" t="s">
        <v>53</v>
      </c>
      <c r="F141" s="573">
        <v>11500</v>
      </c>
      <c r="G141" s="88" t="s">
        <v>315</v>
      </c>
      <c r="H141" s="574">
        <v>0</v>
      </c>
      <c r="I141" s="341"/>
    </row>
    <row r="142" spans="1:9" s="338" customFormat="1" ht="62.25">
      <c r="A142" s="25" t="s">
        <v>362</v>
      </c>
      <c r="B142" s="88" t="s">
        <v>79</v>
      </c>
      <c r="C142" s="88" t="s">
        <v>54</v>
      </c>
      <c r="D142" s="612" t="s">
        <v>372</v>
      </c>
      <c r="E142" s="465" t="s">
        <v>237</v>
      </c>
      <c r="F142" s="430" t="s">
        <v>238</v>
      </c>
      <c r="G142" s="88"/>
      <c r="H142" s="574">
        <f>H143</f>
        <v>5000</v>
      </c>
      <c r="I142" s="341"/>
    </row>
    <row r="143" spans="1:9" s="338" customFormat="1" ht="98.25" customHeight="1">
      <c r="A143" s="25" t="s">
        <v>363</v>
      </c>
      <c r="B143" s="88" t="s">
        <v>79</v>
      </c>
      <c r="C143" s="88" t="s">
        <v>54</v>
      </c>
      <c r="D143" s="612" t="s">
        <v>365</v>
      </c>
      <c r="E143" s="465" t="s">
        <v>237</v>
      </c>
      <c r="F143" s="430" t="s">
        <v>238</v>
      </c>
      <c r="G143" s="88"/>
      <c r="H143" s="574">
        <f>H144</f>
        <v>5000</v>
      </c>
      <c r="I143" s="341"/>
    </row>
    <row r="144" spans="1:9" s="338" customFormat="1" ht="46.5">
      <c r="A144" s="25" t="s">
        <v>364</v>
      </c>
      <c r="B144" s="88" t="s">
        <v>79</v>
      </c>
      <c r="C144" s="88" t="s">
        <v>54</v>
      </c>
      <c r="D144" s="612" t="s">
        <v>365</v>
      </c>
      <c r="E144" s="548" t="s">
        <v>53</v>
      </c>
      <c r="F144" s="430" t="s">
        <v>238</v>
      </c>
      <c r="G144" s="88"/>
      <c r="H144" s="574">
        <f>H145</f>
        <v>5000</v>
      </c>
      <c r="I144" s="341"/>
    </row>
    <row r="145" spans="1:9" s="338" customFormat="1" ht="30.75">
      <c r="A145" s="25" t="s">
        <v>278</v>
      </c>
      <c r="B145" s="88" t="s">
        <v>79</v>
      </c>
      <c r="C145" s="88" t="s">
        <v>54</v>
      </c>
      <c r="D145" s="612" t="s">
        <v>365</v>
      </c>
      <c r="E145" s="548" t="s">
        <v>53</v>
      </c>
      <c r="F145" s="573" t="s">
        <v>294</v>
      </c>
      <c r="G145" s="88"/>
      <c r="H145" s="574">
        <f>H146</f>
        <v>5000</v>
      </c>
      <c r="I145" s="341"/>
    </row>
    <row r="146" spans="1:9" s="338" customFormat="1" ht="30.75">
      <c r="A146" s="287" t="s">
        <v>333</v>
      </c>
      <c r="B146" s="88" t="s">
        <v>79</v>
      </c>
      <c r="C146" s="88" t="s">
        <v>54</v>
      </c>
      <c r="D146" s="612" t="s">
        <v>365</v>
      </c>
      <c r="E146" s="548" t="s">
        <v>53</v>
      </c>
      <c r="F146" s="573" t="s">
        <v>294</v>
      </c>
      <c r="G146" s="88" t="s">
        <v>62</v>
      </c>
      <c r="H146" s="574">
        <v>5000</v>
      </c>
      <c r="I146" s="341"/>
    </row>
    <row r="147" spans="1:9" s="337" customFormat="1" ht="18">
      <c r="A147" s="558" t="s">
        <v>80</v>
      </c>
      <c r="B147" s="559" t="s">
        <v>79</v>
      </c>
      <c r="C147" s="559" t="s">
        <v>70</v>
      </c>
      <c r="D147" s="656"/>
      <c r="E147" s="567"/>
      <c r="F147" s="568"/>
      <c r="G147" s="559"/>
      <c r="H147" s="427">
        <f>+H148+H155</f>
        <v>5001102</v>
      </c>
      <c r="I147" s="336"/>
    </row>
    <row r="148" spans="1:38" s="15" customFormat="1" ht="62.25">
      <c r="A148" s="569" t="s">
        <v>177</v>
      </c>
      <c r="B148" s="559" t="s">
        <v>79</v>
      </c>
      <c r="C148" s="570" t="s">
        <v>70</v>
      </c>
      <c r="D148" s="645" t="s">
        <v>99</v>
      </c>
      <c r="E148" s="534" t="s">
        <v>237</v>
      </c>
      <c r="F148" s="571" t="s">
        <v>238</v>
      </c>
      <c r="G148" s="572"/>
      <c r="H148" s="427">
        <f>+H149</f>
        <v>2600216</v>
      </c>
      <c r="I148" s="344"/>
      <c r="J148" s="345"/>
      <c r="K148" s="345"/>
      <c r="L148" s="345"/>
      <c r="M148" s="345"/>
      <c r="N148" s="345"/>
      <c r="O148" s="345"/>
      <c r="P148" s="345"/>
      <c r="Q148" s="345"/>
      <c r="R148" s="345"/>
      <c r="S148" s="345"/>
      <c r="T148" s="345"/>
      <c r="U148" s="345"/>
      <c r="V148" s="345"/>
      <c r="W148" s="345"/>
      <c r="X148" s="345"/>
      <c r="Y148" s="345"/>
      <c r="Z148" s="345"/>
      <c r="AA148" s="345"/>
      <c r="AB148" s="345"/>
      <c r="AC148" s="345"/>
      <c r="AD148" s="345"/>
      <c r="AE148" s="345"/>
      <c r="AF148" s="345"/>
      <c r="AG148" s="345"/>
      <c r="AH148" s="345"/>
      <c r="AI148" s="345"/>
      <c r="AJ148" s="345"/>
      <c r="AK148" s="345"/>
      <c r="AL148" s="345"/>
    </row>
    <row r="149" spans="1:38" s="9" customFormat="1" ht="93">
      <c r="A149" s="519" t="s">
        <v>178</v>
      </c>
      <c r="B149" s="281" t="s">
        <v>79</v>
      </c>
      <c r="C149" s="282" t="s">
        <v>70</v>
      </c>
      <c r="D149" s="657" t="s">
        <v>100</v>
      </c>
      <c r="E149" s="465" t="s">
        <v>237</v>
      </c>
      <c r="F149" s="430" t="s">
        <v>238</v>
      </c>
      <c r="G149" s="68"/>
      <c r="H149" s="130">
        <f>SUM(H150)</f>
        <v>2600216</v>
      </c>
      <c r="I149" s="333"/>
      <c r="J149" s="334"/>
      <c r="K149" s="334"/>
      <c r="L149" s="334"/>
      <c r="M149" s="334"/>
      <c r="N149" s="334"/>
      <c r="O149" s="334"/>
      <c r="P149" s="334"/>
      <c r="Q149" s="334"/>
      <c r="R149" s="334"/>
      <c r="S149" s="334"/>
      <c r="T149" s="334"/>
      <c r="U149" s="334"/>
      <c r="V149" s="334"/>
      <c r="W149" s="334"/>
      <c r="X149" s="334"/>
      <c r="Y149" s="334"/>
      <c r="Z149" s="334"/>
      <c r="AA149" s="334"/>
      <c r="AB149" s="334"/>
      <c r="AC149" s="334"/>
      <c r="AD149" s="334"/>
      <c r="AE149" s="334"/>
      <c r="AF149" s="334"/>
      <c r="AG149" s="334"/>
      <c r="AH149" s="334"/>
      <c r="AI149" s="334"/>
      <c r="AJ149" s="334"/>
      <c r="AK149" s="334"/>
      <c r="AL149" s="334"/>
    </row>
    <row r="150" spans="1:38" s="9" customFormat="1" ht="46.5">
      <c r="A150" s="519" t="s">
        <v>261</v>
      </c>
      <c r="B150" s="281" t="s">
        <v>79</v>
      </c>
      <c r="C150" s="282" t="s">
        <v>70</v>
      </c>
      <c r="D150" s="657" t="s">
        <v>100</v>
      </c>
      <c r="E150" s="465" t="s">
        <v>53</v>
      </c>
      <c r="F150" s="430" t="s">
        <v>238</v>
      </c>
      <c r="G150" s="68"/>
      <c r="H150" s="130">
        <f>SUM(H151)</f>
        <v>2600216</v>
      </c>
      <c r="I150" s="333"/>
      <c r="J150" s="334"/>
      <c r="K150" s="334"/>
      <c r="L150" s="334"/>
      <c r="M150" s="334"/>
      <c r="N150" s="334"/>
      <c r="O150" s="334"/>
      <c r="P150" s="334"/>
      <c r="Q150" s="334"/>
      <c r="R150" s="334"/>
      <c r="S150" s="334"/>
      <c r="T150" s="334"/>
      <c r="U150" s="334"/>
      <c r="V150" s="334"/>
      <c r="W150" s="334"/>
      <c r="X150" s="334"/>
      <c r="Y150" s="334"/>
      <c r="Z150" s="334"/>
      <c r="AA150" s="334"/>
      <c r="AB150" s="334"/>
      <c r="AC150" s="334"/>
      <c r="AD150" s="334"/>
      <c r="AE150" s="334"/>
      <c r="AF150" s="334"/>
      <c r="AG150" s="334"/>
      <c r="AH150" s="334"/>
      <c r="AI150" s="334"/>
      <c r="AJ150" s="334"/>
      <c r="AK150" s="334"/>
      <c r="AL150" s="334"/>
    </row>
    <row r="151" spans="1:9" s="334" customFormat="1" ht="15.75">
      <c r="A151" s="519" t="s">
        <v>101</v>
      </c>
      <c r="B151" s="281" t="s">
        <v>79</v>
      </c>
      <c r="C151" s="282" t="s">
        <v>70</v>
      </c>
      <c r="D151" s="657" t="s">
        <v>100</v>
      </c>
      <c r="E151" s="465" t="s">
        <v>53</v>
      </c>
      <c r="F151" s="430" t="s">
        <v>265</v>
      </c>
      <c r="G151" s="68"/>
      <c r="H151" s="130">
        <f>SUM(H152)</f>
        <v>2600216</v>
      </c>
      <c r="I151" s="333"/>
    </row>
    <row r="152" spans="1:9" s="334" customFormat="1" ht="30.75">
      <c r="A152" s="52" t="s">
        <v>333</v>
      </c>
      <c r="B152" s="281" t="s">
        <v>79</v>
      </c>
      <c r="C152" s="282" t="s">
        <v>70</v>
      </c>
      <c r="D152" s="657" t="s">
        <v>100</v>
      </c>
      <c r="E152" s="465" t="s">
        <v>53</v>
      </c>
      <c r="F152" s="430" t="s">
        <v>265</v>
      </c>
      <c r="G152" s="68" t="s">
        <v>62</v>
      </c>
      <c r="H152" s="130">
        <v>2600216</v>
      </c>
      <c r="I152" s="333"/>
    </row>
    <row r="153" spans="1:38" s="9" customFormat="1" ht="30.75" hidden="1">
      <c r="A153" s="519" t="s">
        <v>266</v>
      </c>
      <c r="B153" s="281" t="s">
        <v>79</v>
      </c>
      <c r="C153" s="282" t="s">
        <v>70</v>
      </c>
      <c r="D153" s="650" t="s">
        <v>100</v>
      </c>
      <c r="E153" s="455" t="s">
        <v>53</v>
      </c>
      <c r="F153" s="527" t="s">
        <v>267</v>
      </c>
      <c r="G153" s="68"/>
      <c r="H153" s="130">
        <f>SUM(H154)</f>
        <v>0</v>
      </c>
      <c r="I153" s="333"/>
      <c r="J153" s="334"/>
      <c r="K153" s="334"/>
      <c r="L153" s="334"/>
      <c r="M153" s="334"/>
      <c r="N153" s="334"/>
      <c r="O153" s="334"/>
      <c r="P153" s="334"/>
      <c r="Q153" s="334"/>
      <c r="R153" s="334"/>
      <c r="S153" s="334"/>
      <c r="T153" s="334"/>
      <c r="U153" s="334"/>
      <c r="V153" s="334"/>
      <c r="W153" s="334"/>
      <c r="X153" s="334"/>
      <c r="Y153" s="334"/>
      <c r="Z153" s="334"/>
      <c r="AA153" s="334"/>
      <c r="AB153" s="334"/>
      <c r="AC153" s="334"/>
      <c r="AD153" s="334"/>
      <c r="AE153" s="334"/>
      <c r="AF153" s="334"/>
      <c r="AG153" s="334"/>
      <c r="AH153" s="334"/>
      <c r="AI153" s="334"/>
      <c r="AJ153" s="334"/>
      <c r="AK153" s="334"/>
      <c r="AL153" s="334"/>
    </row>
    <row r="154" spans="1:9" s="334" customFormat="1" ht="30.75" hidden="1">
      <c r="A154" s="52" t="s">
        <v>61</v>
      </c>
      <c r="B154" s="281" t="s">
        <v>79</v>
      </c>
      <c r="C154" s="282" t="s">
        <v>70</v>
      </c>
      <c r="D154" s="657" t="s">
        <v>100</v>
      </c>
      <c r="E154" s="465" t="s">
        <v>53</v>
      </c>
      <c r="F154" s="430" t="s">
        <v>267</v>
      </c>
      <c r="G154" s="68" t="s">
        <v>62</v>
      </c>
      <c r="H154" s="130">
        <f>SUM('[1]прил9'!I151)</f>
        <v>0</v>
      </c>
      <c r="I154" s="333"/>
    </row>
    <row r="155" spans="1:9" s="334" customFormat="1" ht="62.25">
      <c r="A155" s="569" t="s">
        <v>320</v>
      </c>
      <c r="B155" s="515" t="s">
        <v>79</v>
      </c>
      <c r="C155" s="516" t="s">
        <v>70</v>
      </c>
      <c r="D155" s="645" t="s">
        <v>317</v>
      </c>
      <c r="E155" s="534" t="s">
        <v>237</v>
      </c>
      <c r="F155" s="571" t="s">
        <v>238</v>
      </c>
      <c r="G155" s="68"/>
      <c r="H155" s="518">
        <f>H156</f>
        <v>2400886</v>
      </c>
      <c r="I155" s="333"/>
    </row>
    <row r="156" spans="1:9" s="334" customFormat="1" ht="78">
      <c r="A156" s="519" t="s">
        <v>321</v>
      </c>
      <c r="B156" s="281" t="s">
        <v>79</v>
      </c>
      <c r="C156" s="282" t="s">
        <v>70</v>
      </c>
      <c r="D156" s="657" t="s">
        <v>318</v>
      </c>
      <c r="E156" s="465" t="s">
        <v>237</v>
      </c>
      <c r="F156" s="430" t="s">
        <v>238</v>
      </c>
      <c r="G156" s="68"/>
      <c r="H156" s="130">
        <f>H157</f>
        <v>2400886</v>
      </c>
      <c r="I156" s="333"/>
    </row>
    <row r="157" spans="1:9" s="334" customFormat="1" ht="30.75">
      <c r="A157" s="429" t="s">
        <v>386</v>
      </c>
      <c r="B157" s="281" t="s">
        <v>79</v>
      </c>
      <c r="C157" s="282" t="s">
        <v>70</v>
      </c>
      <c r="D157" s="657" t="s">
        <v>318</v>
      </c>
      <c r="E157" s="465" t="s">
        <v>53</v>
      </c>
      <c r="F157" s="430" t="s">
        <v>238</v>
      </c>
      <c r="G157" s="68"/>
      <c r="H157" s="130">
        <f>H158+H160</f>
        <v>2400886</v>
      </c>
      <c r="I157" s="333"/>
    </row>
    <row r="158" spans="1:9" s="334" customFormat="1" ht="15.75">
      <c r="A158" s="519" t="s">
        <v>387</v>
      </c>
      <c r="B158" s="281" t="s">
        <v>79</v>
      </c>
      <c r="C158" s="282" t="s">
        <v>70</v>
      </c>
      <c r="D158" s="657" t="s">
        <v>318</v>
      </c>
      <c r="E158" s="465" t="s">
        <v>385</v>
      </c>
      <c r="F158" s="430" t="s">
        <v>384</v>
      </c>
      <c r="G158" s="68"/>
      <c r="H158" s="130">
        <f>H159</f>
        <v>2400886</v>
      </c>
      <c r="I158" s="333"/>
    </row>
    <row r="159" spans="1:9" s="334" customFormat="1" ht="30.75">
      <c r="A159" s="52" t="s">
        <v>333</v>
      </c>
      <c r="B159" s="281" t="s">
        <v>79</v>
      </c>
      <c r="C159" s="282" t="s">
        <v>70</v>
      </c>
      <c r="D159" s="657" t="s">
        <v>318</v>
      </c>
      <c r="E159" s="465" t="s">
        <v>385</v>
      </c>
      <c r="F159" s="430" t="s">
        <v>384</v>
      </c>
      <c r="G159" s="68" t="s">
        <v>62</v>
      </c>
      <c r="H159" s="130">
        <v>2400886</v>
      </c>
      <c r="I159" s="333"/>
    </row>
    <row r="160" spans="1:9" s="334" customFormat="1" ht="30.75" hidden="1">
      <c r="A160" s="519" t="s">
        <v>322</v>
      </c>
      <c r="B160" s="281" t="s">
        <v>79</v>
      </c>
      <c r="C160" s="282" t="s">
        <v>70</v>
      </c>
      <c r="D160" s="657" t="s">
        <v>318</v>
      </c>
      <c r="E160" s="465" t="s">
        <v>53</v>
      </c>
      <c r="F160" s="430" t="s">
        <v>332</v>
      </c>
      <c r="G160" s="68"/>
      <c r="H160" s="130">
        <f>H161</f>
        <v>0</v>
      </c>
      <c r="I160" s="333"/>
    </row>
    <row r="161" spans="1:9" s="334" customFormat="1" ht="30.75" hidden="1">
      <c r="A161" s="52" t="s">
        <v>333</v>
      </c>
      <c r="B161" s="281" t="s">
        <v>79</v>
      </c>
      <c r="C161" s="282" t="s">
        <v>70</v>
      </c>
      <c r="D161" s="657" t="s">
        <v>318</v>
      </c>
      <c r="E161" s="465" t="s">
        <v>53</v>
      </c>
      <c r="F161" s="430" t="s">
        <v>332</v>
      </c>
      <c r="G161" s="68" t="s">
        <v>62</v>
      </c>
      <c r="H161" s="130">
        <v>0</v>
      </c>
      <c r="I161" s="333"/>
    </row>
    <row r="162" spans="1:9" s="334" customFormat="1" ht="15.75">
      <c r="A162" s="558" t="s">
        <v>208</v>
      </c>
      <c r="B162" s="559" t="s">
        <v>79</v>
      </c>
      <c r="C162" s="559" t="s">
        <v>79</v>
      </c>
      <c r="D162" s="656"/>
      <c r="E162" s="567"/>
      <c r="F162" s="568"/>
      <c r="G162" s="559"/>
      <c r="H162" s="427">
        <f>+H163</f>
        <v>3248912</v>
      </c>
      <c r="I162" s="333"/>
    </row>
    <row r="163" spans="1:9" s="334" customFormat="1" ht="62.25">
      <c r="A163" s="569" t="s">
        <v>177</v>
      </c>
      <c r="B163" s="559" t="s">
        <v>79</v>
      </c>
      <c r="C163" s="570" t="s">
        <v>79</v>
      </c>
      <c r="D163" s="645" t="s">
        <v>99</v>
      </c>
      <c r="E163" s="534" t="s">
        <v>237</v>
      </c>
      <c r="F163" s="571" t="s">
        <v>238</v>
      </c>
      <c r="G163" s="572"/>
      <c r="H163" s="427">
        <f>+H164</f>
        <v>3248912</v>
      </c>
      <c r="I163" s="333"/>
    </row>
    <row r="164" spans="1:9" s="334" customFormat="1" ht="93">
      <c r="A164" s="519" t="s">
        <v>209</v>
      </c>
      <c r="B164" s="281" t="s">
        <v>79</v>
      </c>
      <c r="C164" s="282" t="s">
        <v>79</v>
      </c>
      <c r="D164" s="657" t="s">
        <v>210</v>
      </c>
      <c r="E164" s="465" t="s">
        <v>237</v>
      </c>
      <c r="F164" s="430" t="s">
        <v>238</v>
      </c>
      <c r="G164" s="68"/>
      <c r="H164" s="130">
        <f>SUM(H165)</f>
        <v>3248912</v>
      </c>
      <c r="I164" s="333"/>
    </row>
    <row r="165" spans="1:9" s="334" customFormat="1" ht="30.75">
      <c r="A165" s="519" t="s">
        <v>269</v>
      </c>
      <c r="B165" s="281" t="s">
        <v>79</v>
      </c>
      <c r="C165" s="282" t="s">
        <v>79</v>
      </c>
      <c r="D165" s="657" t="s">
        <v>210</v>
      </c>
      <c r="E165" s="465" t="s">
        <v>53</v>
      </c>
      <c r="F165" s="430" t="s">
        <v>238</v>
      </c>
      <c r="G165" s="68"/>
      <c r="H165" s="130">
        <f>SUM(H166)</f>
        <v>3248912</v>
      </c>
      <c r="I165" s="333"/>
    </row>
    <row r="166" spans="1:9" s="334" customFormat="1" ht="30.75">
      <c r="A166" s="519" t="s">
        <v>94</v>
      </c>
      <c r="B166" s="281" t="s">
        <v>79</v>
      </c>
      <c r="C166" s="282" t="s">
        <v>79</v>
      </c>
      <c r="D166" s="657" t="s">
        <v>210</v>
      </c>
      <c r="E166" s="465" t="s">
        <v>53</v>
      </c>
      <c r="F166" s="430" t="s">
        <v>268</v>
      </c>
      <c r="G166" s="68"/>
      <c r="H166" s="130">
        <f>SUM(H167:H169)</f>
        <v>3248912</v>
      </c>
      <c r="I166" s="333"/>
    </row>
    <row r="167" spans="1:9" s="334" customFormat="1" ht="62.25">
      <c r="A167" s="25" t="s">
        <v>60</v>
      </c>
      <c r="B167" s="281" t="s">
        <v>79</v>
      </c>
      <c r="C167" s="282" t="s">
        <v>79</v>
      </c>
      <c r="D167" s="657" t="s">
        <v>210</v>
      </c>
      <c r="E167" s="465" t="s">
        <v>53</v>
      </c>
      <c r="F167" s="430" t="s">
        <v>268</v>
      </c>
      <c r="G167" s="68" t="s">
        <v>55</v>
      </c>
      <c r="H167" s="130">
        <v>1520364</v>
      </c>
      <c r="I167" s="333"/>
    </row>
    <row r="168" spans="1:9" s="334" customFormat="1" ht="30.75">
      <c r="A168" s="52" t="s">
        <v>333</v>
      </c>
      <c r="B168" s="281" t="s">
        <v>79</v>
      </c>
      <c r="C168" s="282" t="s">
        <v>79</v>
      </c>
      <c r="D168" s="657" t="s">
        <v>210</v>
      </c>
      <c r="E168" s="465" t="s">
        <v>53</v>
      </c>
      <c r="F168" s="430" t="s">
        <v>268</v>
      </c>
      <c r="G168" s="68" t="s">
        <v>62</v>
      </c>
      <c r="H168" s="130">
        <v>1632844</v>
      </c>
      <c r="I168" s="333"/>
    </row>
    <row r="169" spans="1:9" s="334" customFormat="1" ht="15.75">
      <c r="A169" s="25" t="s">
        <v>63</v>
      </c>
      <c r="B169" s="281" t="s">
        <v>79</v>
      </c>
      <c r="C169" s="282" t="s">
        <v>79</v>
      </c>
      <c r="D169" s="657" t="s">
        <v>210</v>
      </c>
      <c r="E169" s="465" t="s">
        <v>53</v>
      </c>
      <c r="F169" s="430" t="s">
        <v>268</v>
      </c>
      <c r="G169" s="68" t="s">
        <v>64</v>
      </c>
      <c r="H169" s="130">
        <v>95704</v>
      </c>
      <c r="I169" s="333"/>
    </row>
    <row r="170" spans="1:9" s="334" customFormat="1" ht="15.75">
      <c r="A170" s="453" t="s">
        <v>86</v>
      </c>
      <c r="B170" s="507" t="s">
        <v>66</v>
      </c>
      <c r="C170" s="508"/>
      <c r="D170" s="651"/>
      <c r="E170" s="575"/>
      <c r="F170" s="434"/>
      <c r="G170" s="171"/>
      <c r="H170" s="400">
        <f>+H171</f>
        <v>30000</v>
      </c>
      <c r="I170" s="333"/>
    </row>
    <row r="171" spans="1:9" s="334" customFormat="1" ht="15.75">
      <c r="A171" s="453" t="s">
        <v>355</v>
      </c>
      <c r="B171" s="507" t="s">
        <v>66</v>
      </c>
      <c r="C171" s="508" t="s">
        <v>66</v>
      </c>
      <c r="D171" s="651"/>
      <c r="E171" s="575"/>
      <c r="F171" s="434"/>
      <c r="G171" s="171"/>
      <c r="H171" s="400">
        <f>+H172</f>
        <v>30000</v>
      </c>
      <c r="I171" s="333"/>
    </row>
    <row r="172" spans="1:9" s="334" customFormat="1" ht="62.25">
      <c r="A172" s="453" t="s">
        <v>181</v>
      </c>
      <c r="B172" s="507" t="s">
        <v>66</v>
      </c>
      <c r="C172" s="508" t="s">
        <v>66</v>
      </c>
      <c r="D172" s="647" t="s">
        <v>102</v>
      </c>
      <c r="E172" s="529" t="s">
        <v>237</v>
      </c>
      <c r="F172" s="530" t="s">
        <v>238</v>
      </c>
      <c r="G172" s="512"/>
      <c r="H172" s="400">
        <f>+H173</f>
        <v>30000</v>
      </c>
      <c r="I172" s="333"/>
    </row>
    <row r="173" spans="1:9" s="334" customFormat="1" ht="78">
      <c r="A173" s="44" t="s">
        <v>182</v>
      </c>
      <c r="B173" s="65" t="s">
        <v>66</v>
      </c>
      <c r="C173" s="66" t="s">
        <v>66</v>
      </c>
      <c r="D173" s="660" t="s">
        <v>270</v>
      </c>
      <c r="E173" s="227" t="s">
        <v>237</v>
      </c>
      <c r="F173" s="359" t="s">
        <v>238</v>
      </c>
      <c r="G173" s="171"/>
      <c r="H173" s="134">
        <f>SUM(H174)</f>
        <v>30000</v>
      </c>
      <c r="I173" s="333"/>
    </row>
    <row r="174" spans="1:9" s="334" customFormat="1" ht="30.75">
      <c r="A174" s="44" t="s">
        <v>271</v>
      </c>
      <c r="B174" s="65" t="s">
        <v>66</v>
      </c>
      <c r="C174" s="66" t="s">
        <v>66</v>
      </c>
      <c r="D174" s="660" t="s">
        <v>87</v>
      </c>
      <c r="E174" s="227" t="s">
        <v>53</v>
      </c>
      <c r="F174" s="359" t="s">
        <v>238</v>
      </c>
      <c r="G174" s="171"/>
      <c r="H174" s="134">
        <f>SUM(H175)</f>
        <v>30000</v>
      </c>
      <c r="I174" s="333"/>
    </row>
    <row r="175" spans="1:9" s="334" customFormat="1" ht="15.75">
      <c r="A175" s="44" t="s">
        <v>103</v>
      </c>
      <c r="B175" s="65" t="s">
        <v>66</v>
      </c>
      <c r="C175" s="66" t="s">
        <v>66</v>
      </c>
      <c r="D175" s="660" t="s">
        <v>270</v>
      </c>
      <c r="E175" s="227" t="s">
        <v>53</v>
      </c>
      <c r="F175" s="359" t="s">
        <v>272</v>
      </c>
      <c r="G175" s="171"/>
      <c r="H175" s="134">
        <f>+H176</f>
        <v>30000</v>
      </c>
      <c r="I175" s="333"/>
    </row>
    <row r="176" spans="1:9" s="334" customFormat="1" ht="30.75">
      <c r="A176" s="52" t="s">
        <v>333</v>
      </c>
      <c r="B176" s="65" t="s">
        <v>66</v>
      </c>
      <c r="C176" s="66" t="s">
        <v>66</v>
      </c>
      <c r="D176" s="660" t="s">
        <v>270</v>
      </c>
      <c r="E176" s="227" t="s">
        <v>53</v>
      </c>
      <c r="F176" s="359" t="s">
        <v>272</v>
      </c>
      <c r="G176" s="171" t="s">
        <v>62</v>
      </c>
      <c r="H176" s="134">
        <v>30000</v>
      </c>
      <c r="I176" s="333"/>
    </row>
    <row r="177" spans="1:9" s="337" customFormat="1" ht="18">
      <c r="A177" s="513" t="s">
        <v>81</v>
      </c>
      <c r="B177" s="576">
        <v>10</v>
      </c>
      <c r="C177" s="576"/>
      <c r="D177" s="656"/>
      <c r="E177" s="567"/>
      <c r="F177" s="568"/>
      <c r="G177" s="507"/>
      <c r="H177" s="400">
        <f>+H178+H184</f>
        <v>589140</v>
      </c>
      <c r="I177" s="336"/>
    </row>
    <row r="178" spans="1:9" s="337" customFormat="1" ht="18">
      <c r="A178" s="513" t="s">
        <v>82</v>
      </c>
      <c r="B178" s="364">
        <v>10</v>
      </c>
      <c r="C178" s="559" t="s">
        <v>53</v>
      </c>
      <c r="D178" s="651"/>
      <c r="E178" s="537"/>
      <c r="F178" s="538"/>
      <c r="G178" s="559"/>
      <c r="H178" s="400">
        <f>H179</f>
        <v>589140</v>
      </c>
      <c r="I178" s="336"/>
    </row>
    <row r="179" spans="1:9" s="337" customFormat="1" ht="46.5">
      <c r="A179" s="577" t="s">
        <v>183</v>
      </c>
      <c r="B179" s="578">
        <v>10</v>
      </c>
      <c r="C179" s="579" t="s">
        <v>53</v>
      </c>
      <c r="D179" s="626" t="s">
        <v>96</v>
      </c>
      <c r="E179" s="454" t="s">
        <v>237</v>
      </c>
      <c r="F179" s="404" t="s">
        <v>238</v>
      </c>
      <c r="G179" s="532"/>
      <c r="H179" s="400">
        <f>H180</f>
        <v>589140</v>
      </c>
      <c r="I179" s="336"/>
    </row>
    <row r="180" spans="1:9" s="337" customFormat="1" ht="62.25">
      <c r="A180" s="580" t="s">
        <v>184</v>
      </c>
      <c r="B180" s="117">
        <v>10</v>
      </c>
      <c r="C180" s="75" t="s">
        <v>53</v>
      </c>
      <c r="D180" s="657" t="s">
        <v>273</v>
      </c>
      <c r="E180" s="465" t="s">
        <v>237</v>
      </c>
      <c r="F180" s="407" t="s">
        <v>238</v>
      </c>
      <c r="G180" s="532"/>
      <c r="H180" s="134">
        <f>SUM(H181)</f>
        <v>589140</v>
      </c>
      <c r="I180" s="336"/>
    </row>
    <row r="181" spans="1:9" s="337" customFormat="1" ht="46.5">
      <c r="A181" s="581" t="s">
        <v>274</v>
      </c>
      <c r="B181" s="109">
        <v>10</v>
      </c>
      <c r="C181" s="75" t="s">
        <v>53</v>
      </c>
      <c r="D181" s="657" t="s">
        <v>273</v>
      </c>
      <c r="E181" s="465" t="s">
        <v>53</v>
      </c>
      <c r="F181" s="407" t="s">
        <v>238</v>
      </c>
      <c r="G181" s="532"/>
      <c r="H181" s="134">
        <f>SUM(H182)</f>
        <v>589140</v>
      </c>
      <c r="I181" s="336"/>
    </row>
    <row r="182" spans="1:9" s="337" customFormat="1" ht="30.75">
      <c r="A182" s="552" t="s">
        <v>83</v>
      </c>
      <c r="B182" s="109">
        <v>10</v>
      </c>
      <c r="C182" s="75" t="s">
        <v>53</v>
      </c>
      <c r="D182" s="657" t="s">
        <v>273</v>
      </c>
      <c r="E182" s="465" t="s">
        <v>53</v>
      </c>
      <c r="F182" s="407" t="s">
        <v>335</v>
      </c>
      <c r="G182" s="110"/>
      <c r="H182" s="134">
        <f>H183</f>
        <v>589140</v>
      </c>
      <c r="I182" s="336"/>
    </row>
    <row r="183" spans="1:9" s="337" customFormat="1" ht="18">
      <c r="A183" s="25" t="s">
        <v>84</v>
      </c>
      <c r="B183" s="117">
        <v>10</v>
      </c>
      <c r="C183" s="75" t="s">
        <v>53</v>
      </c>
      <c r="D183" s="657" t="s">
        <v>273</v>
      </c>
      <c r="E183" s="465" t="s">
        <v>53</v>
      </c>
      <c r="F183" s="407" t="s">
        <v>335</v>
      </c>
      <c r="G183" s="110" t="s">
        <v>85</v>
      </c>
      <c r="H183" s="134">
        <v>589140</v>
      </c>
      <c r="I183" s="336"/>
    </row>
    <row r="184" spans="1:9" s="337" customFormat="1" ht="18" hidden="1">
      <c r="A184" s="42" t="s">
        <v>211</v>
      </c>
      <c r="B184" s="82">
        <v>10</v>
      </c>
      <c r="C184" s="83" t="s">
        <v>70</v>
      </c>
      <c r="D184" s="290"/>
      <c r="E184" s="143"/>
      <c r="F184" s="71"/>
      <c r="G184" s="83"/>
      <c r="H184" s="127">
        <f>H185</f>
        <v>0</v>
      </c>
      <c r="I184" s="336"/>
    </row>
    <row r="185" spans="1:9" s="337" customFormat="1" ht="62.25" hidden="1">
      <c r="A185" s="51" t="s">
        <v>177</v>
      </c>
      <c r="B185" s="87">
        <v>10</v>
      </c>
      <c r="C185" s="92" t="s">
        <v>70</v>
      </c>
      <c r="D185" s="291" t="s">
        <v>99</v>
      </c>
      <c r="E185" s="144" t="s">
        <v>237</v>
      </c>
      <c r="F185" s="93" t="s">
        <v>238</v>
      </c>
      <c r="G185" s="94"/>
      <c r="H185" s="137">
        <f>+H186</f>
        <v>0</v>
      </c>
      <c r="I185" s="336"/>
    </row>
    <row r="186" spans="1:9" s="337" customFormat="1" ht="93" hidden="1">
      <c r="A186" s="43" t="s">
        <v>206</v>
      </c>
      <c r="B186" s="56">
        <v>10</v>
      </c>
      <c r="C186" s="57" t="s">
        <v>70</v>
      </c>
      <c r="D186" s="295" t="s">
        <v>207</v>
      </c>
      <c r="E186" s="145" t="s">
        <v>237</v>
      </c>
      <c r="F186" s="96" t="s">
        <v>238</v>
      </c>
      <c r="G186" s="59"/>
      <c r="H186" s="128">
        <f>SUM(H187)</f>
        <v>0</v>
      </c>
      <c r="I186" s="336"/>
    </row>
    <row r="187" spans="1:9" s="337" customFormat="1" ht="46.5" hidden="1">
      <c r="A187" s="155" t="s">
        <v>263</v>
      </c>
      <c r="B187" s="156">
        <v>10</v>
      </c>
      <c r="C187" s="157" t="s">
        <v>70</v>
      </c>
      <c r="D187" s="292" t="s">
        <v>207</v>
      </c>
      <c r="E187" s="162" t="s">
        <v>53</v>
      </c>
      <c r="F187" s="163" t="s">
        <v>238</v>
      </c>
      <c r="G187" s="159"/>
      <c r="H187" s="160">
        <f>SUM(H188+H190)</f>
        <v>0</v>
      </c>
      <c r="I187" s="336"/>
    </row>
    <row r="188" spans="1:9" s="337" customFormat="1" ht="30.75" hidden="1">
      <c r="A188" s="49" t="s">
        <v>358</v>
      </c>
      <c r="B188" s="60">
        <v>10</v>
      </c>
      <c r="C188" s="61" t="s">
        <v>70</v>
      </c>
      <c r="D188" s="293" t="s">
        <v>207</v>
      </c>
      <c r="E188" s="146" t="s">
        <v>53</v>
      </c>
      <c r="F188" s="98" t="s">
        <v>357</v>
      </c>
      <c r="G188" s="63"/>
      <c r="H188" s="129">
        <f>SUM(H189)</f>
        <v>0</v>
      </c>
      <c r="I188" s="336"/>
    </row>
    <row r="189" spans="1:9" s="337" customFormat="1" ht="18" hidden="1">
      <c r="A189" s="26" t="s">
        <v>84</v>
      </c>
      <c r="B189" s="119">
        <v>10</v>
      </c>
      <c r="C189" s="119" t="s">
        <v>70</v>
      </c>
      <c r="D189" s="294" t="s">
        <v>207</v>
      </c>
      <c r="E189" s="147" t="s">
        <v>53</v>
      </c>
      <c r="F189" s="121" t="s">
        <v>357</v>
      </c>
      <c r="G189" s="119" t="s">
        <v>85</v>
      </c>
      <c r="H189" s="138">
        <v>0</v>
      </c>
      <c r="I189" s="336"/>
    </row>
    <row r="190" spans="1:9" s="337" customFormat="1" ht="30.75" hidden="1">
      <c r="A190" s="49" t="s">
        <v>329</v>
      </c>
      <c r="B190" s="60">
        <v>10</v>
      </c>
      <c r="C190" s="61" t="s">
        <v>70</v>
      </c>
      <c r="D190" s="293" t="s">
        <v>207</v>
      </c>
      <c r="E190" s="146" t="s">
        <v>53</v>
      </c>
      <c r="F190" s="98" t="s">
        <v>330</v>
      </c>
      <c r="G190" s="63"/>
      <c r="H190" s="129">
        <f>SUM(H191)</f>
        <v>0</v>
      </c>
      <c r="I190" s="336"/>
    </row>
    <row r="191" spans="1:9" s="337" customFormat="1" ht="18" hidden="1">
      <c r="A191" s="26" t="s">
        <v>84</v>
      </c>
      <c r="B191" s="119">
        <v>10</v>
      </c>
      <c r="C191" s="119" t="s">
        <v>70</v>
      </c>
      <c r="D191" s="294" t="s">
        <v>207</v>
      </c>
      <c r="E191" s="147" t="s">
        <v>53</v>
      </c>
      <c r="F191" s="121" t="s">
        <v>330</v>
      </c>
      <c r="G191" s="119" t="s">
        <v>85</v>
      </c>
      <c r="H191" s="138">
        <v>0</v>
      </c>
      <c r="I191" s="336"/>
    </row>
    <row r="192" spans="1:38" s="7" customFormat="1" ht="18" hidden="1">
      <c r="A192" s="55" t="s">
        <v>88</v>
      </c>
      <c r="B192" s="111">
        <v>11</v>
      </c>
      <c r="C192" s="99"/>
      <c r="D192" s="300"/>
      <c r="E192" s="151"/>
      <c r="F192" s="113"/>
      <c r="G192" s="100"/>
      <c r="H192" s="139">
        <f>+H193</f>
        <v>0</v>
      </c>
      <c r="I192" s="330"/>
      <c r="J192" s="329"/>
      <c r="K192" s="329"/>
      <c r="L192" s="329"/>
      <c r="M192" s="329"/>
      <c r="N192" s="329"/>
      <c r="O192" s="329"/>
      <c r="P192" s="329"/>
      <c r="Q192" s="329"/>
      <c r="R192" s="329"/>
      <c r="S192" s="329"/>
      <c r="T192" s="329"/>
      <c r="U192" s="329"/>
      <c r="V192" s="329"/>
      <c r="W192" s="329"/>
      <c r="X192" s="329"/>
      <c r="Y192" s="329"/>
      <c r="Z192" s="329"/>
      <c r="AA192" s="329"/>
      <c r="AB192" s="329"/>
      <c r="AC192" s="329"/>
      <c r="AD192" s="329"/>
      <c r="AE192" s="329"/>
      <c r="AF192" s="329"/>
      <c r="AG192" s="329"/>
      <c r="AH192" s="329"/>
      <c r="AI192" s="329"/>
      <c r="AJ192" s="329"/>
      <c r="AK192" s="329"/>
      <c r="AL192" s="329"/>
    </row>
    <row r="193" spans="1:38" s="7" customFormat="1" ht="18" hidden="1">
      <c r="A193" s="50" t="s">
        <v>89</v>
      </c>
      <c r="B193" s="89">
        <v>11</v>
      </c>
      <c r="C193" s="90" t="s">
        <v>54</v>
      </c>
      <c r="D193" s="301"/>
      <c r="E193" s="152"/>
      <c r="F193" s="114"/>
      <c r="G193" s="101"/>
      <c r="H193" s="135">
        <f>+H194</f>
        <v>0</v>
      </c>
      <c r="I193" s="330"/>
      <c r="J193" s="329"/>
      <c r="K193" s="329"/>
      <c r="L193" s="329"/>
      <c r="M193" s="329"/>
      <c r="N193" s="329"/>
      <c r="O193" s="329"/>
      <c r="P193" s="329"/>
      <c r="Q193" s="329"/>
      <c r="R193" s="329"/>
      <c r="S193" s="329"/>
      <c r="T193" s="329"/>
      <c r="U193" s="329"/>
      <c r="V193" s="329"/>
      <c r="W193" s="329"/>
      <c r="X193" s="329"/>
      <c r="Y193" s="329"/>
      <c r="Z193" s="329"/>
      <c r="AA193" s="329"/>
      <c r="AB193" s="329"/>
      <c r="AC193" s="329"/>
      <c r="AD193" s="329"/>
      <c r="AE193" s="329"/>
      <c r="AF193" s="329"/>
      <c r="AG193" s="329"/>
      <c r="AH193" s="329"/>
      <c r="AI193" s="329"/>
      <c r="AJ193" s="329"/>
      <c r="AK193" s="329"/>
      <c r="AL193" s="329"/>
    </row>
    <row r="194" spans="1:38" s="16" customFormat="1" ht="62.25" hidden="1">
      <c r="A194" s="53" t="s">
        <v>181</v>
      </c>
      <c r="B194" s="85" t="s">
        <v>90</v>
      </c>
      <c r="C194" s="102" t="s">
        <v>54</v>
      </c>
      <c r="D194" s="302" t="s">
        <v>102</v>
      </c>
      <c r="E194" s="153" t="s">
        <v>237</v>
      </c>
      <c r="F194" s="69" t="s">
        <v>238</v>
      </c>
      <c r="G194" s="103"/>
      <c r="H194" s="140">
        <f>+H195</f>
        <v>0</v>
      </c>
      <c r="I194" s="346"/>
      <c r="J194" s="347"/>
      <c r="K194" s="347"/>
      <c r="L194" s="347"/>
      <c r="M194" s="347"/>
      <c r="N194" s="347"/>
      <c r="O194" s="347"/>
      <c r="P194" s="347"/>
      <c r="Q194" s="347"/>
      <c r="R194" s="347"/>
      <c r="S194" s="347"/>
      <c r="T194" s="347"/>
      <c r="U194" s="347"/>
      <c r="V194" s="347"/>
      <c r="W194" s="347"/>
      <c r="X194" s="347"/>
      <c r="Y194" s="347"/>
      <c r="Z194" s="347"/>
      <c r="AA194" s="347"/>
      <c r="AB194" s="347"/>
      <c r="AC194" s="347"/>
      <c r="AD194" s="347"/>
      <c r="AE194" s="347"/>
      <c r="AF194" s="347"/>
      <c r="AG194" s="347"/>
      <c r="AH194" s="347"/>
      <c r="AI194" s="347"/>
      <c r="AJ194" s="347"/>
      <c r="AK194" s="347"/>
      <c r="AL194" s="347"/>
    </row>
    <row r="195" spans="1:38" s="7" customFormat="1" ht="93" hidden="1">
      <c r="A195" s="45" t="s">
        <v>185</v>
      </c>
      <c r="B195" s="86" t="s">
        <v>90</v>
      </c>
      <c r="C195" s="104" t="s">
        <v>54</v>
      </c>
      <c r="D195" s="296" t="s">
        <v>275</v>
      </c>
      <c r="E195" s="148" t="s">
        <v>237</v>
      </c>
      <c r="F195" s="58" t="s">
        <v>238</v>
      </c>
      <c r="G195" s="106"/>
      <c r="H195" s="141">
        <f>SUM(H196)</f>
        <v>0</v>
      </c>
      <c r="I195" s="330"/>
      <c r="J195" s="329"/>
      <c r="K195" s="329"/>
      <c r="L195" s="329"/>
      <c r="M195" s="329"/>
      <c r="N195" s="329"/>
      <c r="O195" s="329"/>
      <c r="P195" s="329"/>
      <c r="Q195" s="329"/>
      <c r="R195" s="329"/>
      <c r="S195" s="329"/>
      <c r="T195" s="329"/>
      <c r="U195" s="329"/>
      <c r="V195" s="329"/>
      <c r="W195" s="329"/>
      <c r="X195" s="329"/>
      <c r="Y195" s="329"/>
      <c r="Z195" s="329"/>
      <c r="AA195" s="329"/>
      <c r="AB195" s="329"/>
      <c r="AC195" s="329"/>
      <c r="AD195" s="329"/>
      <c r="AE195" s="329"/>
      <c r="AF195" s="329"/>
      <c r="AG195" s="329"/>
      <c r="AH195" s="329"/>
      <c r="AI195" s="329"/>
      <c r="AJ195" s="329"/>
      <c r="AK195" s="329"/>
      <c r="AL195" s="329"/>
    </row>
    <row r="196" spans="1:38" s="7" customFormat="1" ht="30.75" hidden="1">
      <c r="A196" s="154" t="s">
        <v>276</v>
      </c>
      <c r="B196" s="165" t="s">
        <v>90</v>
      </c>
      <c r="C196" s="166" t="s">
        <v>54</v>
      </c>
      <c r="D196" s="297" t="s">
        <v>275</v>
      </c>
      <c r="E196" s="168" t="s">
        <v>53</v>
      </c>
      <c r="F196" s="158" t="s">
        <v>238</v>
      </c>
      <c r="G196" s="169"/>
      <c r="H196" s="170">
        <f>SUM(H197)</f>
        <v>0</v>
      </c>
      <c r="I196" s="330"/>
      <c r="J196" s="329"/>
      <c r="K196" s="329"/>
      <c r="L196" s="329"/>
      <c r="M196" s="329"/>
      <c r="N196" s="329"/>
      <c r="O196" s="329"/>
      <c r="P196" s="329"/>
      <c r="Q196" s="329"/>
      <c r="R196" s="329"/>
      <c r="S196" s="329"/>
      <c r="T196" s="329"/>
      <c r="U196" s="329"/>
      <c r="V196" s="329"/>
      <c r="W196" s="329"/>
      <c r="X196" s="329"/>
      <c r="Y196" s="329"/>
      <c r="Z196" s="329"/>
      <c r="AA196" s="329"/>
      <c r="AB196" s="329"/>
      <c r="AC196" s="329"/>
      <c r="AD196" s="329"/>
      <c r="AE196" s="329"/>
      <c r="AF196" s="329"/>
      <c r="AG196" s="329"/>
      <c r="AH196" s="329"/>
      <c r="AI196" s="329"/>
      <c r="AJ196" s="329"/>
      <c r="AK196" s="329"/>
      <c r="AL196" s="329"/>
    </row>
    <row r="197" spans="1:38" s="7" customFormat="1" ht="46.5" hidden="1">
      <c r="A197" s="47" t="s">
        <v>169</v>
      </c>
      <c r="B197" s="77" t="s">
        <v>90</v>
      </c>
      <c r="C197" s="107" t="s">
        <v>54</v>
      </c>
      <c r="D197" s="298" t="s">
        <v>275</v>
      </c>
      <c r="E197" s="149" t="s">
        <v>53</v>
      </c>
      <c r="F197" s="62" t="s">
        <v>277</v>
      </c>
      <c r="G197" s="80"/>
      <c r="H197" s="133">
        <f>+H198</f>
        <v>0</v>
      </c>
      <c r="I197" s="330"/>
      <c r="J197" s="329"/>
      <c r="K197" s="329"/>
      <c r="L197" s="329"/>
      <c r="M197" s="329"/>
      <c r="N197" s="329"/>
      <c r="O197" s="329"/>
      <c r="P197" s="329"/>
      <c r="Q197" s="329"/>
      <c r="R197" s="329"/>
      <c r="S197" s="329"/>
      <c r="T197" s="329"/>
      <c r="U197" s="329"/>
      <c r="V197" s="329"/>
      <c r="W197" s="329"/>
      <c r="X197" s="329"/>
      <c r="Y197" s="329"/>
      <c r="Z197" s="329"/>
      <c r="AA197" s="329"/>
      <c r="AB197" s="329"/>
      <c r="AC197" s="329"/>
      <c r="AD197" s="329"/>
      <c r="AE197" s="329"/>
      <c r="AF197" s="329"/>
      <c r="AG197" s="329"/>
      <c r="AH197" s="329"/>
      <c r="AI197" s="329"/>
      <c r="AJ197" s="329"/>
      <c r="AK197" s="329"/>
      <c r="AL197" s="329"/>
    </row>
    <row r="198" spans="1:38" s="7" customFormat="1" ht="30.75" hidden="1">
      <c r="A198" s="48" t="s">
        <v>333</v>
      </c>
      <c r="B198" s="78" t="s">
        <v>90</v>
      </c>
      <c r="C198" s="115" t="s">
        <v>54</v>
      </c>
      <c r="D198" s="299" t="s">
        <v>275</v>
      </c>
      <c r="E198" s="150" t="s">
        <v>53</v>
      </c>
      <c r="F198" s="67" t="s">
        <v>277</v>
      </c>
      <c r="G198" s="81" t="s">
        <v>62</v>
      </c>
      <c r="H198" s="142">
        <v>0</v>
      </c>
      <c r="I198" s="330"/>
      <c r="J198" s="329"/>
      <c r="K198" s="329"/>
      <c r="L198" s="329"/>
      <c r="M198" s="329"/>
      <c r="N198" s="329"/>
      <c r="O198" s="329"/>
      <c r="P198" s="329"/>
      <c r="Q198" s="329"/>
      <c r="R198" s="329"/>
      <c r="S198" s="329"/>
      <c r="T198" s="329"/>
      <c r="U198" s="329"/>
      <c r="V198" s="329"/>
      <c r="W198" s="329"/>
      <c r="X198" s="329"/>
      <c r="Y198" s="329"/>
      <c r="Z198" s="329"/>
      <c r="AA198" s="329"/>
      <c r="AB198" s="329"/>
      <c r="AC198" s="329"/>
      <c r="AD198" s="329"/>
      <c r="AE198" s="329"/>
      <c r="AF198" s="329"/>
      <c r="AG198" s="329"/>
      <c r="AH198" s="329"/>
      <c r="AI198" s="329"/>
      <c r="AJ198" s="329"/>
      <c r="AK198" s="329"/>
      <c r="AL198" s="329"/>
    </row>
    <row r="199" spans="1:38" s="7" customFormat="1" ht="18" hidden="1">
      <c r="A199" s="239" t="s">
        <v>299</v>
      </c>
      <c r="B199" s="274" t="s">
        <v>69</v>
      </c>
      <c r="C199" s="216"/>
      <c r="D199" s="213"/>
      <c r="E199" s="217"/>
      <c r="F199" s="218"/>
      <c r="G199" s="216"/>
      <c r="H199" s="277">
        <f>H200</f>
        <v>0</v>
      </c>
      <c r="I199" s="330"/>
      <c r="J199" s="329"/>
      <c r="K199" s="329"/>
      <c r="L199" s="329"/>
      <c r="M199" s="329"/>
      <c r="N199" s="329"/>
      <c r="O199" s="329"/>
      <c r="P199" s="329"/>
      <c r="Q199" s="329"/>
      <c r="R199" s="329"/>
      <c r="S199" s="329"/>
      <c r="T199" s="329"/>
      <c r="U199" s="329"/>
      <c r="V199" s="329"/>
      <c r="W199" s="329"/>
      <c r="X199" s="329"/>
      <c r="Y199" s="329"/>
      <c r="Z199" s="329"/>
      <c r="AA199" s="329"/>
      <c r="AB199" s="329"/>
      <c r="AC199" s="329"/>
      <c r="AD199" s="329"/>
      <c r="AE199" s="329"/>
      <c r="AF199" s="329"/>
      <c r="AG199" s="329"/>
      <c r="AH199" s="329"/>
      <c r="AI199" s="329"/>
      <c r="AJ199" s="329"/>
      <c r="AK199" s="329"/>
      <c r="AL199" s="329"/>
    </row>
    <row r="200" spans="1:38" s="7" customFormat="1" ht="30.75" hidden="1">
      <c r="A200" s="240" t="s">
        <v>300</v>
      </c>
      <c r="B200" s="275" t="s">
        <v>69</v>
      </c>
      <c r="C200" s="275" t="s">
        <v>53</v>
      </c>
      <c r="D200" s="303"/>
      <c r="E200" s="220"/>
      <c r="F200" s="221"/>
      <c r="G200" s="222"/>
      <c r="H200" s="276">
        <f>H201</f>
        <v>0</v>
      </c>
      <c r="I200" s="330"/>
      <c r="J200" s="329"/>
      <c r="K200" s="329"/>
      <c r="L200" s="329"/>
      <c r="M200" s="329"/>
      <c r="N200" s="329"/>
      <c r="O200" s="329"/>
      <c r="P200" s="329"/>
      <c r="Q200" s="329"/>
      <c r="R200" s="329"/>
      <c r="S200" s="329"/>
      <c r="T200" s="329"/>
      <c r="U200" s="329"/>
      <c r="V200" s="329"/>
      <c r="W200" s="329"/>
      <c r="X200" s="329"/>
      <c r="Y200" s="329"/>
      <c r="Z200" s="329"/>
      <c r="AA200" s="329"/>
      <c r="AB200" s="329"/>
      <c r="AC200" s="329"/>
      <c r="AD200" s="329"/>
      <c r="AE200" s="329"/>
      <c r="AF200" s="329"/>
      <c r="AG200" s="329"/>
      <c r="AH200" s="329"/>
      <c r="AI200" s="329"/>
      <c r="AJ200" s="329"/>
      <c r="AK200" s="329"/>
      <c r="AL200" s="329"/>
    </row>
    <row r="201" spans="1:38" s="7" customFormat="1" ht="46.5" hidden="1">
      <c r="A201" s="231" t="s">
        <v>301</v>
      </c>
      <c r="B201" s="232" t="s">
        <v>69</v>
      </c>
      <c r="C201" s="233" t="s">
        <v>53</v>
      </c>
      <c r="D201" s="304" t="s">
        <v>118</v>
      </c>
      <c r="E201" s="228" t="s">
        <v>237</v>
      </c>
      <c r="F201" s="229" t="s">
        <v>238</v>
      </c>
      <c r="G201" s="230"/>
      <c r="H201" s="234">
        <f>H202</f>
        <v>0</v>
      </c>
      <c r="I201" s="330"/>
      <c r="J201" s="329"/>
      <c r="K201" s="329"/>
      <c r="L201" s="329"/>
      <c r="M201" s="329"/>
      <c r="N201" s="329"/>
      <c r="O201" s="329"/>
      <c r="P201" s="329"/>
      <c r="Q201" s="329"/>
      <c r="R201" s="329"/>
      <c r="S201" s="329"/>
      <c r="T201" s="329"/>
      <c r="U201" s="329"/>
      <c r="V201" s="329"/>
      <c r="W201" s="329"/>
      <c r="X201" s="329"/>
      <c r="Y201" s="329"/>
      <c r="Z201" s="329"/>
      <c r="AA201" s="329"/>
      <c r="AB201" s="329"/>
      <c r="AC201" s="329"/>
      <c r="AD201" s="329"/>
      <c r="AE201" s="329"/>
      <c r="AF201" s="329"/>
      <c r="AG201" s="329"/>
      <c r="AH201" s="329"/>
      <c r="AI201" s="329"/>
      <c r="AJ201" s="329"/>
      <c r="AK201" s="329"/>
      <c r="AL201" s="329"/>
    </row>
    <row r="202" spans="1:38" s="7" customFormat="1" ht="18" hidden="1">
      <c r="A202" s="48" t="s">
        <v>302</v>
      </c>
      <c r="B202" s="65" t="s">
        <v>69</v>
      </c>
      <c r="C202" s="78" t="s">
        <v>53</v>
      </c>
      <c r="D202" s="305" t="s">
        <v>120</v>
      </c>
      <c r="E202" s="226" t="s">
        <v>237</v>
      </c>
      <c r="F202" s="225" t="s">
        <v>238</v>
      </c>
      <c r="G202" s="348"/>
      <c r="H202" s="349">
        <f>H203</f>
        <v>0</v>
      </c>
      <c r="I202" s="330"/>
      <c r="J202" s="329"/>
      <c r="K202" s="329"/>
      <c r="L202" s="329"/>
      <c r="M202" s="329"/>
      <c r="N202" s="329"/>
      <c r="O202" s="329"/>
      <c r="P202" s="329"/>
      <c r="Q202" s="329"/>
      <c r="R202" s="329"/>
      <c r="S202" s="329"/>
      <c r="T202" s="329"/>
      <c r="U202" s="329"/>
      <c r="V202" s="329"/>
      <c r="W202" s="329"/>
      <c r="X202" s="329"/>
      <c r="Y202" s="329"/>
      <c r="Z202" s="329"/>
      <c r="AA202" s="329"/>
      <c r="AB202" s="329"/>
      <c r="AC202" s="329"/>
      <c r="AD202" s="329"/>
      <c r="AE202" s="329"/>
      <c r="AF202" s="329"/>
      <c r="AG202" s="329"/>
      <c r="AH202" s="329"/>
      <c r="AI202" s="329"/>
      <c r="AJ202" s="329"/>
      <c r="AK202" s="329"/>
      <c r="AL202" s="329"/>
    </row>
    <row r="203" spans="1:38" s="7" customFormat="1" ht="30.75" hidden="1">
      <c r="A203" s="350" t="s">
        <v>303</v>
      </c>
      <c r="B203" s="65" t="s">
        <v>69</v>
      </c>
      <c r="C203" s="78" t="s">
        <v>53</v>
      </c>
      <c r="D203" s="306" t="s">
        <v>120</v>
      </c>
      <c r="E203" s="224" t="s">
        <v>237</v>
      </c>
      <c r="F203" s="223" t="s">
        <v>304</v>
      </c>
      <c r="G203" s="348"/>
      <c r="H203" s="349">
        <f>H204</f>
        <v>0</v>
      </c>
      <c r="I203" s="330"/>
      <c r="J203" s="329"/>
      <c r="K203" s="329"/>
      <c r="L203" s="329"/>
      <c r="M203" s="329"/>
      <c r="N203" s="329"/>
      <c r="O203" s="329"/>
      <c r="P203" s="329"/>
      <c r="Q203" s="329"/>
      <c r="R203" s="329"/>
      <c r="S203" s="329"/>
      <c r="T203" s="329"/>
      <c r="U203" s="329"/>
      <c r="V203" s="329"/>
      <c r="W203" s="329"/>
      <c r="X203" s="329"/>
      <c r="Y203" s="329"/>
      <c r="Z203" s="329"/>
      <c r="AA203" s="329"/>
      <c r="AB203" s="329"/>
      <c r="AC203" s="329"/>
      <c r="AD203" s="329"/>
      <c r="AE203" s="329"/>
      <c r="AF203" s="329"/>
      <c r="AG203" s="329"/>
      <c r="AH203" s="329"/>
      <c r="AI203" s="329"/>
      <c r="AJ203" s="329"/>
      <c r="AK203" s="329"/>
      <c r="AL203" s="329"/>
    </row>
    <row r="204" spans="1:38" s="7" customFormat="1" ht="18" hidden="1">
      <c r="A204" s="25" t="s">
        <v>305</v>
      </c>
      <c r="B204" s="65" t="s">
        <v>69</v>
      </c>
      <c r="C204" s="115" t="s">
        <v>53</v>
      </c>
      <c r="D204" s="307" t="s">
        <v>120</v>
      </c>
      <c r="E204" s="224" t="s">
        <v>237</v>
      </c>
      <c r="F204" s="223" t="s">
        <v>304</v>
      </c>
      <c r="G204" s="171" t="s">
        <v>306</v>
      </c>
      <c r="H204" s="131">
        <v>0</v>
      </c>
      <c r="I204" s="330"/>
      <c r="J204" s="329"/>
      <c r="K204" s="329"/>
      <c r="L204" s="329"/>
      <c r="M204" s="329"/>
      <c r="N204" s="329"/>
      <c r="O204" s="329"/>
      <c r="P204" s="329"/>
      <c r="Q204" s="329"/>
      <c r="R204" s="329"/>
      <c r="S204" s="329"/>
      <c r="T204" s="329"/>
      <c r="U204" s="329"/>
      <c r="V204" s="329"/>
      <c r="W204" s="329"/>
      <c r="X204" s="329"/>
      <c r="Y204" s="329"/>
      <c r="Z204" s="329"/>
      <c r="AA204" s="329"/>
      <c r="AB204" s="329"/>
      <c r="AC204" s="329"/>
      <c r="AD204" s="329"/>
      <c r="AE204" s="329"/>
      <c r="AF204" s="329"/>
      <c r="AG204" s="329"/>
      <c r="AH204" s="329"/>
      <c r="AI204" s="329"/>
      <c r="AJ204" s="329"/>
      <c r="AK204" s="329"/>
      <c r="AL204" s="329"/>
    </row>
    <row r="205" spans="1:38" s="7" customFormat="1" ht="18">
      <c r="A205" s="3"/>
      <c r="B205" s="351"/>
      <c r="C205" s="17"/>
      <c r="D205" s="308"/>
      <c r="E205" s="18"/>
      <c r="F205" s="19"/>
      <c r="G205" s="351"/>
      <c r="H205" s="352"/>
      <c r="I205" s="330"/>
      <c r="J205" s="329"/>
      <c r="K205" s="329"/>
      <c r="L205" s="329"/>
      <c r="M205" s="329"/>
      <c r="N205" s="329"/>
      <c r="O205" s="329"/>
      <c r="P205" s="329"/>
      <c r="Q205" s="329"/>
      <c r="R205" s="329"/>
      <c r="S205" s="329"/>
      <c r="T205" s="329"/>
      <c r="U205" s="329"/>
      <c r="V205" s="329"/>
      <c r="W205" s="329"/>
      <c r="X205" s="329"/>
      <c r="Y205" s="329"/>
      <c r="Z205" s="329"/>
      <c r="AA205" s="329"/>
      <c r="AB205" s="329"/>
      <c r="AC205" s="329"/>
      <c r="AD205" s="329"/>
      <c r="AE205" s="329"/>
      <c r="AF205" s="329"/>
      <c r="AG205" s="329"/>
      <c r="AH205" s="329"/>
      <c r="AI205" s="329"/>
      <c r="AJ205" s="329"/>
      <c r="AK205" s="329"/>
      <c r="AL205" s="329"/>
    </row>
    <row r="206" spans="1:38" s="7" customFormat="1" ht="18">
      <c r="A206" s="3"/>
      <c r="B206" s="351"/>
      <c r="C206" s="17"/>
      <c r="D206" s="308"/>
      <c r="E206" s="18"/>
      <c r="F206" s="19"/>
      <c r="G206" s="351"/>
      <c r="H206" s="352"/>
      <c r="I206" s="330"/>
      <c r="J206" s="329"/>
      <c r="K206" s="329"/>
      <c r="L206" s="329"/>
      <c r="M206" s="329"/>
      <c r="N206" s="329"/>
      <c r="O206" s="329"/>
      <c r="P206" s="329"/>
      <c r="Q206" s="329"/>
      <c r="R206" s="329"/>
      <c r="S206" s="329"/>
      <c r="T206" s="329"/>
      <c r="U206" s="329"/>
      <c r="V206" s="329"/>
      <c r="W206" s="329"/>
      <c r="X206" s="329"/>
      <c r="Y206" s="329"/>
      <c r="Z206" s="329"/>
      <c r="AA206" s="329"/>
      <c r="AB206" s="329"/>
      <c r="AC206" s="329"/>
      <c r="AD206" s="329"/>
      <c r="AE206" s="329"/>
      <c r="AF206" s="329"/>
      <c r="AG206" s="329"/>
      <c r="AH206" s="329"/>
      <c r="AI206" s="329"/>
      <c r="AJ206" s="329"/>
      <c r="AK206" s="329"/>
      <c r="AL206" s="329"/>
    </row>
    <row r="207" spans="1:38" s="7" customFormat="1" ht="18">
      <c r="A207" s="3"/>
      <c r="B207" s="351"/>
      <c r="C207" s="17"/>
      <c r="D207" s="308"/>
      <c r="E207" s="18"/>
      <c r="F207" s="19"/>
      <c r="G207" s="351"/>
      <c r="H207" s="352"/>
      <c r="I207" s="330"/>
      <c r="J207" s="329"/>
      <c r="K207" s="329"/>
      <c r="L207" s="329"/>
      <c r="M207" s="329"/>
      <c r="N207" s="329"/>
      <c r="O207" s="329"/>
      <c r="P207" s="329"/>
      <c r="Q207" s="329"/>
      <c r="R207" s="329"/>
      <c r="S207" s="329"/>
      <c r="T207" s="329"/>
      <c r="U207" s="329"/>
      <c r="V207" s="329"/>
      <c r="W207" s="329"/>
      <c r="X207" s="329"/>
      <c r="Y207" s="329"/>
      <c r="Z207" s="329"/>
      <c r="AA207" s="329"/>
      <c r="AB207" s="329"/>
      <c r="AC207" s="329"/>
      <c r="AD207" s="329"/>
      <c r="AE207" s="329"/>
      <c r="AF207" s="329"/>
      <c r="AG207" s="329"/>
      <c r="AH207" s="329"/>
      <c r="AI207" s="329"/>
      <c r="AJ207" s="329"/>
      <c r="AK207" s="329"/>
      <c r="AL207" s="329"/>
    </row>
    <row r="208" spans="1:38" s="7" customFormat="1" ht="18">
      <c r="A208" s="3"/>
      <c r="B208" s="351"/>
      <c r="C208" s="17"/>
      <c r="D208" s="308"/>
      <c r="E208" s="18"/>
      <c r="F208" s="19"/>
      <c r="G208" s="351"/>
      <c r="H208" s="352"/>
      <c r="I208" s="330"/>
      <c r="J208" s="329"/>
      <c r="K208" s="329"/>
      <c r="L208" s="329"/>
      <c r="M208" s="329"/>
      <c r="N208" s="329"/>
      <c r="O208" s="329"/>
      <c r="P208" s="329"/>
      <c r="Q208" s="329"/>
      <c r="R208" s="329"/>
      <c r="S208" s="329"/>
      <c r="T208" s="329"/>
      <c r="U208" s="329"/>
      <c r="V208" s="329"/>
      <c r="W208" s="329"/>
      <c r="X208" s="329"/>
      <c r="Y208" s="329"/>
      <c r="Z208" s="329"/>
      <c r="AA208" s="329"/>
      <c r="AB208" s="329"/>
      <c r="AC208" s="329"/>
      <c r="AD208" s="329"/>
      <c r="AE208" s="329"/>
      <c r="AF208" s="329"/>
      <c r="AG208" s="329"/>
      <c r="AH208" s="329"/>
      <c r="AI208" s="329"/>
      <c r="AJ208" s="329"/>
      <c r="AK208" s="329"/>
      <c r="AL208" s="329"/>
    </row>
    <row r="209" spans="1:38" s="7" customFormat="1" ht="18">
      <c r="A209" s="3"/>
      <c r="B209" s="351"/>
      <c r="C209" s="17"/>
      <c r="D209" s="308"/>
      <c r="E209" s="18"/>
      <c r="F209" s="19"/>
      <c r="G209" s="351"/>
      <c r="H209" s="352"/>
      <c r="I209" s="330"/>
      <c r="J209" s="329"/>
      <c r="K209" s="329"/>
      <c r="L209" s="329"/>
      <c r="M209" s="329"/>
      <c r="N209" s="329"/>
      <c r="O209" s="329"/>
      <c r="P209" s="329"/>
      <c r="Q209" s="329"/>
      <c r="R209" s="329"/>
      <c r="S209" s="329"/>
      <c r="T209" s="329"/>
      <c r="U209" s="329"/>
      <c r="V209" s="329"/>
      <c r="W209" s="329"/>
      <c r="X209" s="329"/>
      <c r="Y209" s="329"/>
      <c r="Z209" s="329"/>
      <c r="AA209" s="329"/>
      <c r="AB209" s="329"/>
      <c r="AC209" s="329"/>
      <c r="AD209" s="329"/>
      <c r="AE209" s="329"/>
      <c r="AF209" s="329"/>
      <c r="AG209" s="329"/>
      <c r="AH209" s="329"/>
      <c r="AI209" s="329"/>
      <c r="AJ209" s="329"/>
      <c r="AK209" s="329"/>
      <c r="AL209" s="329"/>
    </row>
    <row r="210" spans="1:38" s="7" customFormat="1" ht="18">
      <c r="A210" s="3"/>
      <c r="B210" s="351"/>
      <c r="C210" s="17"/>
      <c r="D210" s="308"/>
      <c r="E210" s="18"/>
      <c r="F210" s="19"/>
      <c r="G210" s="351"/>
      <c r="H210" s="352"/>
      <c r="I210" s="330"/>
      <c r="J210" s="329"/>
      <c r="K210" s="329"/>
      <c r="L210" s="329"/>
      <c r="M210" s="329"/>
      <c r="N210" s="329"/>
      <c r="O210" s="329"/>
      <c r="P210" s="329"/>
      <c r="Q210" s="329"/>
      <c r="R210" s="329"/>
      <c r="S210" s="329"/>
      <c r="T210" s="329"/>
      <c r="U210" s="329"/>
      <c r="V210" s="329"/>
      <c r="W210" s="329"/>
      <c r="X210" s="329"/>
      <c r="Y210" s="329"/>
      <c r="Z210" s="329"/>
      <c r="AA210" s="329"/>
      <c r="AB210" s="329"/>
      <c r="AC210" s="329"/>
      <c r="AD210" s="329"/>
      <c r="AE210" s="329"/>
      <c r="AF210" s="329"/>
      <c r="AG210" s="329"/>
      <c r="AH210" s="329"/>
      <c r="AI210" s="329"/>
      <c r="AJ210" s="329"/>
      <c r="AK210" s="329"/>
      <c r="AL210" s="329"/>
    </row>
    <row r="211" spans="1:38" s="7" customFormat="1" ht="18">
      <c r="A211" s="3"/>
      <c r="B211" s="351"/>
      <c r="C211" s="17"/>
      <c r="D211" s="308"/>
      <c r="E211" s="18"/>
      <c r="F211" s="19"/>
      <c r="G211" s="351"/>
      <c r="H211" s="352"/>
      <c r="I211" s="330"/>
      <c r="J211" s="329"/>
      <c r="K211" s="329"/>
      <c r="L211" s="329"/>
      <c r="M211" s="329"/>
      <c r="N211" s="329"/>
      <c r="O211" s="329"/>
      <c r="P211" s="329"/>
      <c r="Q211" s="329"/>
      <c r="R211" s="329"/>
      <c r="S211" s="329"/>
      <c r="T211" s="329"/>
      <c r="U211" s="329"/>
      <c r="V211" s="329"/>
      <c r="W211" s="329"/>
      <c r="X211" s="329"/>
      <c r="Y211" s="329"/>
      <c r="Z211" s="329"/>
      <c r="AA211" s="329"/>
      <c r="AB211" s="329"/>
      <c r="AC211" s="329"/>
      <c r="AD211" s="329"/>
      <c r="AE211" s="329"/>
      <c r="AF211" s="329"/>
      <c r="AG211" s="329"/>
      <c r="AH211" s="329"/>
      <c r="AI211" s="329"/>
      <c r="AJ211" s="329"/>
      <c r="AK211" s="329"/>
      <c r="AL211" s="329"/>
    </row>
    <row r="212" spans="1:38" s="7" customFormat="1" ht="18">
      <c r="A212" s="3"/>
      <c r="B212" s="351"/>
      <c r="C212" s="17"/>
      <c r="D212" s="308"/>
      <c r="E212" s="18"/>
      <c r="F212" s="19"/>
      <c r="G212" s="351"/>
      <c r="H212" s="352"/>
      <c r="I212" s="330"/>
      <c r="J212" s="329"/>
      <c r="K212" s="329"/>
      <c r="L212" s="329"/>
      <c r="M212" s="329"/>
      <c r="N212" s="329"/>
      <c r="O212" s="329"/>
      <c r="P212" s="329"/>
      <c r="Q212" s="329"/>
      <c r="R212" s="329"/>
      <c r="S212" s="329"/>
      <c r="T212" s="329"/>
      <c r="U212" s="329"/>
      <c r="V212" s="329"/>
      <c r="W212" s="329"/>
      <c r="X212" s="329"/>
      <c r="Y212" s="329"/>
      <c r="Z212" s="329"/>
      <c r="AA212" s="329"/>
      <c r="AB212" s="329"/>
      <c r="AC212" s="329"/>
      <c r="AD212" s="329"/>
      <c r="AE212" s="329"/>
      <c r="AF212" s="329"/>
      <c r="AG212" s="329"/>
      <c r="AH212" s="329"/>
      <c r="AI212" s="329"/>
      <c r="AJ212" s="329"/>
      <c r="AK212" s="329"/>
      <c r="AL212" s="329"/>
    </row>
    <row r="213" spans="1:38" s="7" customFormat="1" ht="18">
      <c r="A213" s="3"/>
      <c r="B213" s="351"/>
      <c r="C213" s="17"/>
      <c r="D213" s="308"/>
      <c r="E213" s="18"/>
      <c r="F213" s="19"/>
      <c r="G213" s="351"/>
      <c r="H213" s="352"/>
      <c r="I213" s="330"/>
      <c r="J213" s="329"/>
      <c r="K213" s="329"/>
      <c r="L213" s="329"/>
      <c r="M213" s="329"/>
      <c r="N213" s="329"/>
      <c r="O213" s="329"/>
      <c r="P213" s="329"/>
      <c r="Q213" s="329"/>
      <c r="R213" s="329"/>
      <c r="S213" s="329"/>
      <c r="T213" s="329"/>
      <c r="U213" s="329"/>
      <c r="V213" s="329"/>
      <c r="W213" s="329"/>
      <c r="X213" s="329"/>
      <c r="Y213" s="329"/>
      <c r="Z213" s="329"/>
      <c r="AA213" s="329"/>
      <c r="AB213" s="329"/>
      <c r="AC213" s="329"/>
      <c r="AD213" s="329"/>
      <c r="AE213" s="329"/>
      <c r="AF213" s="329"/>
      <c r="AG213" s="329"/>
      <c r="AH213" s="329"/>
      <c r="AI213" s="329"/>
      <c r="AJ213" s="329"/>
      <c r="AK213" s="329"/>
      <c r="AL213" s="329"/>
    </row>
    <row r="214" spans="1:38" s="7" customFormat="1" ht="18">
      <c r="A214" s="3"/>
      <c r="B214" s="351"/>
      <c r="C214" s="17"/>
      <c r="D214" s="308"/>
      <c r="E214" s="18"/>
      <c r="F214" s="19"/>
      <c r="G214" s="351"/>
      <c r="H214" s="352"/>
      <c r="I214" s="330"/>
      <c r="J214" s="329"/>
      <c r="K214" s="329"/>
      <c r="L214" s="329"/>
      <c r="M214" s="329"/>
      <c r="N214" s="329"/>
      <c r="O214" s="329"/>
      <c r="P214" s="329"/>
      <c r="Q214" s="329"/>
      <c r="R214" s="329"/>
      <c r="S214" s="329"/>
      <c r="T214" s="329"/>
      <c r="U214" s="329"/>
      <c r="V214" s="329"/>
      <c r="W214" s="329"/>
      <c r="X214" s="329"/>
      <c r="Y214" s="329"/>
      <c r="Z214" s="329"/>
      <c r="AA214" s="329"/>
      <c r="AB214" s="329"/>
      <c r="AC214" s="329"/>
      <c r="AD214" s="329"/>
      <c r="AE214" s="329"/>
      <c r="AF214" s="329"/>
      <c r="AG214" s="329"/>
      <c r="AH214" s="329"/>
      <c r="AI214" s="329"/>
      <c r="AJ214" s="329"/>
      <c r="AK214" s="329"/>
      <c r="AL214" s="329"/>
    </row>
    <row r="215" spans="1:38" s="7" customFormat="1" ht="18">
      <c r="A215" s="3"/>
      <c r="B215" s="351"/>
      <c r="C215" s="17"/>
      <c r="D215" s="308"/>
      <c r="E215" s="18"/>
      <c r="F215" s="19"/>
      <c r="G215" s="351"/>
      <c r="H215" s="352"/>
      <c r="I215" s="330"/>
      <c r="J215" s="329"/>
      <c r="K215" s="329"/>
      <c r="L215" s="329"/>
      <c r="M215" s="329"/>
      <c r="N215" s="329"/>
      <c r="O215" s="329"/>
      <c r="P215" s="329"/>
      <c r="Q215" s="329"/>
      <c r="R215" s="329"/>
      <c r="S215" s="329"/>
      <c r="T215" s="329"/>
      <c r="U215" s="329"/>
      <c r="V215" s="329"/>
      <c r="W215" s="329"/>
      <c r="X215" s="329"/>
      <c r="Y215" s="329"/>
      <c r="Z215" s="329"/>
      <c r="AA215" s="329"/>
      <c r="AB215" s="329"/>
      <c r="AC215" s="329"/>
      <c r="AD215" s="329"/>
      <c r="AE215" s="329"/>
      <c r="AF215" s="329"/>
      <c r="AG215" s="329"/>
      <c r="AH215" s="329"/>
      <c r="AI215" s="329"/>
      <c r="AJ215" s="329"/>
      <c r="AK215" s="329"/>
      <c r="AL215" s="329"/>
    </row>
    <row r="216" spans="1:38" s="7" customFormat="1" ht="18">
      <c r="A216" s="3"/>
      <c r="B216" s="351"/>
      <c r="C216" s="17"/>
      <c r="D216" s="308"/>
      <c r="E216" s="18"/>
      <c r="F216" s="19"/>
      <c r="G216" s="351"/>
      <c r="H216" s="352"/>
      <c r="I216" s="330"/>
      <c r="J216" s="329"/>
      <c r="K216" s="329"/>
      <c r="L216" s="329"/>
      <c r="M216" s="329"/>
      <c r="N216" s="329"/>
      <c r="O216" s="329"/>
      <c r="P216" s="329"/>
      <c r="Q216" s="329"/>
      <c r="R216" s="329"/>
      <c r="S216" s="329"/>
      <c r="T216" s="329"/>
      <c r="U216" s="329"/>
      <c r="V216" s="329"/>
      <c r="W216" s="329"/>
      <c r="X216" s="329"/>
      <c r="Y216" s="329"/>
      <c r="Z216" s="329"/>
      <c r="AA216" s="329"/>
      <c r="AB216" s="329"/>
      <c r="AC216" s="329"/>
      <c r="AD216" s="329"/>
      <c r="AE216" s="329"/>
      <c r="AF216" s="329"/>
      <c r="AG216" s="329"/>
      <c r="AH216" s="329"/>
      <c r="AI216" s="329"/>
      <c r="AJ216" s="329"/>
      <c r="AK216" s="329"/>
      <c r="AL216" s="329"/>
    </row>
    <row r="217" spans="1:38" s="7" customFormat="1" ht="18">
      <c r="A217" s="3"/>
      <c r="B217" s="351"/>
      <c r="C217" s="17"/>
      <c r="D217" s="308"/>
      <c r="E217" s="18"/>
      <c r="F217" s="19"/>
      <c r="G217" s="351"/>
      <c r="H217" s="352"/>
      <c r="I217" s="330"/>
      <c r="J217" s="329"/>
      <c r="K217" s="329"/>
      <c r="L217" s="329"/>
      <c r="M217" s="329"/>
      <c r="N217" s="329"/>
      <c r="O217" s="329"/>
      <c r="P217" s="329"/>
      <c r="Q217" s="329"/>
      <c r="R217" s="329"/>
      <c r="S217" s="329"/>
      <c r="T217" s="329"/>
      <c r="U217" s="329"/>
      <c r="V217" s="329"/>
      <c r="W217" s="329"/>
      <c r="X217" s="329"/>
      <c r="Y217" s="329"/>
      <c r="Z217" s="329"/>
      <c r="AA217" s="329"/>
      <c r="AB217" s="329"/>
      <c r="AC217" s="329"/>
      <c r="AD217" s="329"/>
      <c r="AE217" s="329"/>
      <c r="AF217" s="329"/>
      <c r="AG217" s="329"/>
      <c r="AH217" s="329"/>
      <c r="AI217" s="329"/>
      <c r="AJ217" s="329"/>
      <c r="AK217" s="329"/>
      <c r="AL217" s="329"/>
    </row>
    <row r="218" spans="1:38" s="7" customFormat="1" ht="18">
      <c r="A218" s="3"/>
      <c r="B218" s="351"/>
      <c r="C218" s="17"/>
      <c r="D218" s="308"/>
      <c r="E218" s="18"/>
      <c r="F218" s="19"/>
      <c r="G218" s="351"/>
      <c r="H218" s="352"/>
      <c r="I218" s="330"/>
      <c r="J218" s="329"/>
      <c r="K218" s="329"/>
      <c r="L218" s="329"/>
      <c r="M218" s="329"/>
      <c r="N218" s="329"/>
      <c r="O218" s="329"/>
      <c r="P218" s="329"/>
      <c r="Q218" s="329"/>
      <c r="R218" s="329"/>
      <c r="S218" s="329"/>
      <c r="T218" s="329"/>
      <c r="U218" s="329"/>
      <c r="V218" s="329"/>
      <c r="W218" s="329"/>
      <c r="X218" s="329"/>
      <c r="Y218" s="329"/>
      <c r="Z218" s="329"/>
      <c r="AA218" s="329"/>
      <c r="AB218" s="329"/>
      <c r="AC218" s="329"/>
      <c r="AD218" s="329"/>
      <c r="AE218" s="329"/>
      <c r="AF218" s="329"/>
      <c r="AG218" s="329"/>
      <c r="AH218" s="329"/>
      <c r="AI218" s="329"/>
      <c r="AJ218" s="329"/>
      <c r="AK218" s="329"/>
      <c r="AL218" s="329"/>
    </row>
    <row r="219" spans="1:38" s="7" customFormat="1" ht="18">
      <c r="A219" s="3"/>
      <c r="B219" s="351"/>
      <c r="C219" s="17"/>
      <c r="D219" s="308"/>
      <c r="E219" s="18"/>
      <c r="F219" s="19"/>
      <c r="G219" s="351"/>
      <c r="H219" s="352"/>
      <c r="I219" s="330"/>
      <c r="J219" s="329"/>
      <c r="K219" s="329"/>
      <c r="L219" s="329"/>
      <c r="M219" s="329"/>
      <c r="N219" s="329"/>
      <c r="O219" s="329"/>
      <c r="P219" s="329"/>
      <c r="Q219" s="329"/>
      <c r="R219" s="329"/>
      <c r="S219" s="329"/>
      <c r="T219" s="329"/>
      <c r="U219" s="329"/>
      <c r="V219" s="329"/>
      <c r="W219" s="329"/>
      <c r="X219" s="329"/>
      <c r="Y219" s="329"/>
      <c r="Z219" s="329"/>
      <c r="AA219" s="329"/>
      <c r="AB219" s="329"/>
      <c r="AC219" s="329"/>
      <c r="AD219" s="329"/>
      <c r="AE219" s="329"/>
      <c r="AF219" s="329"/>
      <c r="AG219" s="329"/>
      <c r="AH219" s="329"/>
      <c r="AI219" s="329"/>
      <c r="AJ219" s="329"/>
      <c r="AK219" s="329"/>
      <c r="AL219" s="329"/>
    </row>
    <row r="220" spans="1:38" s="7" customFormat="1" ht="18">
      <c r="A220" s="3"/>
      <c r="B220" s="351"/>
      <c r="C220" s="17"/>
      <c r="D220" s="308"/>
      <c r="E220" s="18"/>
      <c r="F220" s="19"/>
      <c r="G220" s="351"/>
      <c r="H220" s="352"/>
      <c r="I220" s="330"/>
      <c r="J220" s="329"/>
      <c r="K220" s="329"/>
      <c r="L220" s="329"/>
      <c r="M220" s="329"/>
      <c r="N220" s="329"/>
      <c r="O220" s="329"/>
      <c r="P220" s="329"/>
      <c r="Q220" s="329"/>
      <c r="R220" s="329"/>
      <c r="S220" s="329"/>
      <c r="T220" s="329"/>
      <c r="U220" s="329"/>
      <c r="V220" s="329"/>
      <c r="W220" s="329"/>
      <c r="X220" s="329"/>
      <c r="Y220" s="329"/>
      <c r="Z220" s="329"/>
      <c r="AA220" s="329"/>
      <c r="AB220" s="329"/>
      <c r="AC220" s="329"/>
      <c r="AD220" s="329"/>
      <c r="AE220" s="329"/>
      <c r="AF220" s="329"/>
      <c r="AG220" s="329"/>
      <c r="AH220" s="329"/>
      <c r="AI220" s="329"/>
      <c r="AJ220" s="329"/>
      <c r="AK220" s="329"/>
      <c r="AL220" s="329"/>
    </row>
    <row r="221" spans="1:38" s="7" customFormat="1" ht="18">
      <c r="A221" s="3"/>
      <c r="B221" s="351"/>
      <c r="C221" s="17"/>
      <c r="D221" s="308"/>
      <c r="E221" s="18"/>
      <c r="F221" s="19"/>
      <c r="G221" s="351"/>
      <c r="H221" s="352"/>
      <c r="I221" s="330"/>
      <c r="J221" s="329"/>
      <c r="K221" s="329"/>
      <c r="L221" s="329"/>
      <c r="M221" s="329"/>
      <c r="N221" s="329"/>
      <c r="O221" s="329"/>
      <c r="P221" s="329"/>
      <c r="Q221" s="329"/>
      <c r="R221" s="329"/>
      <c r="S221" s="329"/>
      <c r="T221" s="329"/>
      <c r="U221" s="329"/>
      <c r="V221" s="329"/>
      <c r="W221" s="329"/>
      <c r="X221" s="329"/>
      <c r="Y221" s="329"/>
      <c r="Z221" s="329"/>
      <c r="AA221" s="329"/>
      <c r="AB221" s="329"/>
      <c r="AC221" s="329"/>
      <c r="AD221" s="329"/>
      <c r="AE221" s="329"/>
      <c r="AF221" s="329"/>
      <c r="AG221" s="329"/>
      <c r="AH221" s="329"/>
      <c r="AI221" s="329"/>
      <c r="AJ221" s="329"/>
      <c r="AK221" s="329"/>
      <c r="AL221" s="329"/>
    </row>
    <row r="222" spans="1:38" s="7" customFormat="1" ht="18">
      <c r="A222" s="3"/>
      <c r="B222" s="351"/>
      <c r="C222" s="17"/>
      <c r="D222" s="308"/>
      <c r="E222" s="18"/>
      <c r="F222" s="19"/>
      <c r="G222" s="351"/>
      <c r="H222" s="352"/>
      <c r="I222" s="330"/>
      <c r="J222" s="329"/>
      <c r="K222" s="329"/>
      <c r="L222" s="329"/>
      <c r="M222" s="329"/>
      <c r="N222" s="329"/>
      <c r="O222" s="329"/>
      <c r="P222" s="329"/>
      <c r="Q222" s="329"/>
      <c r="R222" s="329"/>
      <c r="S222" s="329"/>
      <c r="T222" s="329"/>
      <c r="U222" s="329"/>
      <c r="V222" s="329"/>
      <c r="W222" s="329"/>
      <c r="X222" s="329"/>
      <c r="Y222" s="329"/>
      <c r="Z222" s="329"/>
      <c r="AA222" s="329"/>
      <c r="AB222" s="329"/>
      <c r="AC222" s="329"/>
      <c r="AD222" s="329"/>
      <c r="AE222" s="329"/>
      <c r="AF222" s="329"/>
      <c r="AG222" s="329"/>
      <c r="AH222" s="329"/>
      <c r="AI222" s="329"/>
      <c r="AJ222" s="329"/>
      <c r="AK222" s="329"/>
      <c r="AL222" s="329"/>
    </row>
    <row r="223" spans="1:38" s="7" customFormat="1" ht="18">
      <c r="A223" s="3"/>
      <c r="B223" s="351"/>
      <c r="C223" s="17"/>
      <c r="D223" s="308"/>
      <c r="E223" s="18"/>
      <c r="F223" s="19"/>
      <c r="G223" s="351"/>
      <c r="H223" s="352"/>
      <c r="I223" s="330"/>
      <c r="J223" s="329"/>
      <c r="K223" s="329"/>
      <c r="L223" s="329"/>
      <c r="M223" s="329"/>
      <c r="N223" s="329"/>
      <c r="O223" s="329"/>
      <c r="P223" s="329"/>
      <c r="Q223" s="329"/>
      <c r="R223" s="329"/>
      <c r="S223" s="329"/>
      <c r="T223" s="329"/>
      <c r="U223" s="329"/>
      <c r="V223" s="329"/>
      <c r="W223" s="329"/>
      <c r="X223" s="329"/>
      <c r="Y223" s="329"/>
      <c r="Z223" s="329"/>
      <c r="AA223" s="329"/>
      <c r="AB223" s="329"/>
      <c r="AC223" s="329"/>
      <c r="AD223" s="329"/>
      <c r="AE223" s="329"/>
      <c r="AF223" s="329"/>
      <c r="AG223" s="329"/>
      <c r="AH223" s="329"/>
      <c r="AI223" s="329"/>
      <c r="AJ223" s="329"/>
      <c r="AK223" s="329"/>
      <c r="AL223" s="329"/>
    </row>
    <row r="224" spans="1:38" s="7" customFormat="1" ht="18">
      <c r="A224" s="3"/>
      <c r="B224" s="351"/>
      <c r="C224" s="17"/>
      <c r="D224" s="308"/>
      <c r="E224" s="18"/>
      <c r="F224" s="19"/>
      <c r="G224" s="351"/>
      <c r="H224" s="352"/>
      <c r="I224" s="330"/>
      <c r="J224" s="329"/>
      <c r="K224" s="329"/>
      <c r="L224" s="329"/>
      <c r="M224" s="329"/>
      <c r="N224" s="329"/>
      <c r="O224" s="329"/>
      <c r="P224" s="329"/>
      <c r="Q224" s="329"/>
      <c r="R224" s="329"/>
      <c r="S224" s="329"/>
      <c r="T224" s="329"/>
      <c r="U224" s="329"/>
      <c r="V224" s="329"/>
      <c r="W224" s="329"/>
      <c r="X224" s="329"/>
      <c r="Y224" s="329"/>
      <c r="Z224" s="329"/>
      <c r="AA224" s="329"/>
      <c r="AB224" s="329"/>
      <c r="AC224" s="329"/>
      <c r="AD224" s="329"/>
      <c r="AE224" s="329"/>
      <c r="AF224" s="329"/>
      <c r="AG224" s="329"/>
      <c r="AH224" s="329"/>
      <c r="AI224" s="329"/>
      <c r="AJ224" s="329"/>
      <c r="AK224" s="329"/>
      <c r="AL224" s="329"/>
    </row>
    <row r="225" spans="1:38" s="7" customFormat="1" ht="18">
      <c r="A225" s="3"/>
      <c r="B225" s="351"/>
      <c r="C225" s="17"/>
      <c r="D225" s="308"/>
      <c r="E225" s="18"/>
      <c r="F225" s="19"/>
      <c r="G225" s="351"/>
      <c r="H225" s="352"/>
      <c r="I225" s="330"/>
      <c r="J225" s="329"/>
      <c r="K225" s="329"/>
      <c r="L225" s="329"/>
      <c r="M225" s="329"/>
      <c r="N225" s="329"/>
      <c r="O225" s="329"/>
      <c r="P225" s="329"/>
      <c r="Q225" s="329"/>
      <c r="R225" s="329"/>
      <c r="S225" s="329"/>
      <c r="T225" s="329"/>
      <c r="U225" s="329"/>
      <c r="V225" s="329"/>
      <c r="W225" s="329"/>
      <c r="X225" s="329"/>
      <c r="Y225" s="329"/>
      <c r="Z225" s="329"/>
      <c r="AA225" s="329"/>
      <c r="AB225" s="329"/>
      <c r="AC225" s="329"/>
      <c r="AD225" s="329"/>
      <c r="AE225" s="329"/>
      <c r="AF225" s="329"/>
      <c r="AG225" s="329"/>
      <c r="AH225" s="329"/>
      <c r="AI225" s="329"/>
      <c r="AJ225" s="329"/>
      <c r="AK225" s="329"/>
      <c r="AL225" s="329"/>
    </row>
    <row r="226" spans="1:38" s="7" customFormat="1" ht="18">
      <c r="A226" s="3"/>
      <c r="B226" s="351"/>
      <c r="C226" s="17"/>
      <c r="D226" s="308"/>
      <c r="E226" s="18"/>
      <c r="F226" s="19"/>
      <c r="G226" s="351"/>
      <c r="H226" s="352"/>
      <c r="I226" s="330"/>
      <c r="J226" s="329"/>
      <c r="K226" s="329"/>
      <c r="L226" s="329"/>
      <c r="M226" s="329"/>
      <c r="N226" s="329"/>
      <c r="O226" s="329"/>
      <c r="P226" s="329"/>
      <c r="Q226" s="329"/>
      <c r="R226" s="329"/>
      <c r="S226" s="329"/>
      <c r="T226" s="329"/>
      <c r="U226" s="329"/>
      <c r="V226" s="329"/>
      <c r="W226" s="329"/>
      <c r="X226" s="329"/>
      <c r="Y226" s="329"/>
      <c r="Z226" s="329"/>
      <c r="AA226" s="329"/>
      <c r="AB226" s="329"/>
      <c r="AC226" s="329"/>
      <c r="AD226" s="329"/>
      <c r="AE226" s="329"/>
      <c r="AF226" s="329"/>
      <c r="AG226" s="329"/>
      <c r="AH226" s="329"/>
      <c r="AI226" s="329"/>
      <c r="AJ226" s="329"/>
      <c r="AK226" s="329"/>
      <c r="AL226" s="329"/>
    </row>
    <row r="227" spans="1:38" s="7" customFormat="1" ht="18">
      <c r="A227" s="3"/>
      <c r="B227" s="351"/>
      <c r="C227" s="17"/>
      <c r="D227" s="308"/>
      <c r="E227" s="18"/>
      <c r="F227" s="19"/>
      <c r="G227" s="351"/>
      <c r="H227" s="352"/>
      <c r="I227" s="330"/>
      <c r="J227" s="329"/>
      <c r="K227" s="329"/>
      <c r="L227" s="329"/>
      <c r="M227" s="329"/>
      <c r="N227" s="329"/>
      <c r="O227" s="329"/>
      <c r="P227" s="329"/>
      <c r="Q227" s="329"/>
      <c r="R227" s="329"/>
      <c r="S227" s="329"/>
      <c r="T227" s="329"/>
      <c r="U227" s="329"/>
      <c r="V227" s="329"/>
      <c r="W227" s="329"/>
      <c r="X227" s="329"/>
      <c r="Y227" s="329"/>
      <c r="Z227" s="329"/>
      <c r="AA227" s="329"/>
      <c r="AB227" s="329"/>
      <c r="AC227" s="329"/>
      <c r="AD227" s="329"/>
      <c r="AE227" s="329"/>
      <c r="AF227" s="329"/>
      <c r="AG227" s="329"/>
      <c r="AH227" s="329"/>
      <c r="AI227" s="329"/>
      <c r="AJ227" s="329"/>
      <c r="AK227" s="329"/>
      <c r="AL227" s="329"/>
    </row>
    <row r="228" spans="1:38" s="7" customFormat="1" ht="18">
      <c r="A228" s="3"/>
      <c r="B228" s="351"/>
      <c r="C228" s="17"/>
      <c r="D228" s="308"/>
      <c r="E228" s="18"/>
      <c r="F228" s="19"/>
      <c r="G228" s="351"/>
      <c r="H228" s="352"/>
      <c r="I228" s="330"/>
      <c r="J228" s="329"/>
      <c r="K228" s="329"/>
      <c r="L228" s="329"/>
      <c r="M228" s="329"/>
      <c r="N228" s="329"/>
      <c r="O228" s="329"/>
      <c r="P228" s="329"/>
      <c r="Q228" s="329"/>
      <c r="R228" s="329"/>
      <c r="S228" s="329"/>
      <c r="T228" s="329"/>
      <c r="U228" s="329"/>
      <c r="V228" s="329"/>
      <c r="W228" s="329"/>
      <c r="X228" s="329"/>
      <c r="Y228" s="329"/>
      <c r="Z228" s="329"/>
      <c r="AA228" s="329"/>
      <c r="AB228" s="329"/>
      <c r="AC228" s="329"/>
      <c r="AD228" s="329"/>
      <c r="AE228" s="329"/>
      <c r="AF228" s="329"/>
      <c r="AG228" s="329"/>
      <c r="AH228" s="329"/>
      <c r="AI228" s="329"/>
      <c r="AJ228" s="329"/>
      <c r="AK228" s="329"/>
      <c r="AL228" s="329"/>
    </row>
    <row r="229" spans="1:38" s="7" customFormat="1" ht="18">
      <c r="A229" s="3"/>
      <c r="B229" s="351"/>
      <c r="C229" s="17"/>
      <c r="D229" s="308"/>
      <c r="E229" s="18"/>
      <c r="F229" s="19"/>
      <c r="G229" s="351"/>
      <c r="H229" s="352"/>
      <c r="I229" s="330"/>
      <c r="J229" s="329"/>
      <c r="K229" s="329"/>
      <c r="L229" s="329"/>
      <c r="M229" s="329"/>
      <c r="N229" s="329"/>
      <c r="O229" s="329"/>
      <c r="P229" s="329"/>
      <c r="Q229" s="329"/>
      <c r="R229" s="329"/>
      <c r="S229" s="329"/>
      <c r="T229" s="329"/>
      <c r="U229" s="329"/>
      <c r="V229" s="329"/>
      <c r="W229" s="329"/>
      <c r="X229" s="329"/>
      <c r="Y229" s="329"/>
      <c r="Z229" s="329"/>
      <c r="AA229" s="329"/>
      <c r="AB229" s="329"/>
      <c r="AC229" s="329"/>
      <c r="AD229" s="329"/>
      <c r="AE229" s="329"/>
      <c r="AF229" s="329"/>
      <c r="AG229" s="329"/>
      <c r="AH229" s="329"/>
      <c r="AI229" s="329"/>
      <c r="AJ229" s="329"/>
      <c r="AK229" s="329"/>
      <c r="AL229" s="329"/>
    </row>
    <row r="230" spans="1:38" s="7" customFormat="1" ht="18">
      <c r="A230" s="3"/>
      <c r="B230" s="351"/>
      <c r="C230" s="17"/>
      <c r="D230" s="308"/>
      <c r="E230" s="18"/>
      <c r="F230" s="19"/>
      <c r="G230" s="351"/>
      <c r="H230" s="352"/>
      <c r="I230" s="330"/>
      <c r="J230" s="329"/>
      <c r="K230" s="329"/>
      <c r="L230" s="329"/>
      <c r="M230" s="329"/>
      <c r="N230" s="329"/>
      <c r="O230" s="329"/>
      <c r="P230" s="329"/>
      <c r="Q230" s="329"/>
      <c r="R230" s="329"/>
      <c r="S230" s="329"/>
      <c r="T230" s="329"/>
      <c r="U230" s="329"/>
      <c r="V230" s="329"/>
      <c r="W230" s="329"/>
      <c r="X230" s="329"/>
      <c r="Y230" s="329"/>
      <c r="Z230" s="329"/>
      <c r="AA230" s="329"/>
      <c r="AB230" s="329"/>
      <c r="AC230" s="329"/>
      <c r="AD230" s="329"/>
      <c r="AE230" s="329"/>
      <c r="AF230" s="329"/>
      <c r="AG230" s="329"/>
      <c r="AH230" s="329"/>
      <c r="AI230" s="329"/>
      <c r="AJ230" s="329"/>
      <c r="AK230" s="329"/>
      <c r="AL230" s="329"/>
    </row>
  </sheetData>
  <sheetProtection/>
  <mergeCells count="10">
    <mergeCell ref="A8:G8"/>
    <mergeCell ref="A9:H9"/>
    <mergeCell ref="D11:F11"/>
    <mergeCell ref="A1:H1"/>
    <mergeCell ref="A2:H2"/>
    <mergeCell ref="A3:H3"/>
    <mergeCell ref="A4:H4"/>
    <mergeCell ref="A7:G7"/>
    <mergeCell ref="A5:H5"/>
    <mergeCell ref="A6:H6"/>
  </mergeCells>
  <printOptions/>
  <pageMargins left="0.7086614173228347" right="0.1968503937007874" top="0.3937007874015748" bottom="0.31496062992125984" header="0.31496062992125984" footer="0.2362204724409449"/>
  <pageSetup blackAndWhite="1" fitToHeight="6"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IV224"/>
  <sheetViews>
    <sheetView zoomScalePageLayoutView="0" workbookViewId="0" topLeftCell="A1">
      <selection activeCell="A2" sqref="A2:I2"/>
    </sheetView>
  </sheetViews>
  <sheetFormatPr defaultColWidth="9.140625" defaultRowHeight="15"/>
  <cols>
    <col min="1" max="1" width="69.28125" style="3" customWidth="1"/>
    <col min="2" max="2" width="5.8515625" style="3" customWidth="1"/>
    <col min="3" max="3" width="4.8515625" style="353" customWidth="1"/>
    <col min="4" max="4" width="5.140625" style="5" customWidth="1"/>
    <col min="5" max="5" width="5.00390625" style="1" customWidth="1"/>
    <col min="6" max="6" width="3.7109375" style="1" customWidth="1"/>
    <col min="7" max="7" width="7.7109375" style="2" customWidth="1"/>
    <col min="8" max="8" width="6.28125" style="353" customWidth="1"/>
    <col min="9" max="9" width="11.7109375" style="354" customWidth="1"/>
    <col min="10" max="10" width="17.421875" style="325" customWidth="1"/>
    <col min="11" max="11" width="17.421875" style="355" customWidth="1"/>
    <col min="12" max="39" width="9.140625" style="355" customWidth="1"/>
  </cols>
  <sheetData>
    <row r="1" spans="1:9" s="21" customFormat="1" ht="15.75" customHeight="1">
      <c r="A1" s="704" t="s">
        <v>127</v>
      </c>
      <c r="B1" s="704"/>
      <c r="C1" s="704"/>
      <c r="D1" s="704"/>
      <c r="E1" s="704"/>
      <c r="F1" s="704"/>
      <c r="G1" s="704"/>
      <c r="H1" s="704"/>
      <c r="I1" s="704"/>
    </row>
    <row r="2" spans="1:9" s="21" customFormat="1" ht="15.75" customHeight="1">
      <c r="A2" s="704" t="s">
        <v>473</v>
      </c>
      <c r="B2" s="704"/>
      <c r="C2" s="704"/>
      <c r="D2" s="704"/>
      <c r="E2" s="704"/>
      <c r="F2" s="704"/>
      <c r="G2" s="704"/>
      <c r="H2" s="704"/>
      <c r="I2" s="704"/>
    </row>
    <row r="3" spans="1:9" s="21" customFormat="1" ht="15.75" customHeight="1">
      <c r="A3" s="704" t="s">
        <v>444</v>
      </c>
      <c r="B3" s="704"/>
      <c r="C3" s="704"/>
      <c r="D3" s="704"/>
      <c r="E3" s="704"/>
      <c r="F3" s="704"/>
      <c r="G3" s="704"/>
      <c r="H3" s="704"/>
      <c r="I3" s="704"/>
    </row>
    <row r="4" spans="1:9" s="21" customFormat="1" ht="15.75" customHeight="1">
      <c r="A4" s="704" t="s">
        <v>435</v>
      </c>
      <c r="B4" s="704"/>
      <c r="C4" s="704"/>
      <c r="D4" s="704"/>
      <c r="E4" s="704"/>
      <c r="F4" s="704"/>
      <c r="G4" s="704"/>
      <c r="H4" s="704"/>
      <c r="I4" s="704"/>
    </row>
    <row r="5" spans="1:9" s="22" customFormat="1" ht="16.5" customHeight="1">
      <c r="A5" s="701" t="s">
        <v>423</v>
      </c>
      <c r="B5" s="701"/>
      <c r="C5" s="701"/>
      <c r="D5" s="701"/>
      <c r="E5" s="701"/>
      <c r="F5" s="701"/>
      <c r="G5" s="701"/>
      <c r="H5" s="701"/>
      <c r="I5" s="701"/>
    </row>
    <row r="6" spans="1:9" s="22" customFormat="1" ht="16.5" customHeight="1">
      <c r="A6" s="701" t="s">
        <v>455</v>
      </c>
      <c r="B6" s="701"/>
      <c r="C6" s="701"/>
      <c r="D6" s="701"/>
      <c r="E6" s="701"/>
      <c r="F6" s="701"/>
      <c r="G6" s="701"/>
      <c r="H6" s="701"/>
      <c r="I6" s="701"/>
    </row>
    <row r="7" spans="1:8" s="22" customFormat="1" ht="16.5" customHeight="1">
      <c r="A7" s="708"/>
      <c r="B7" s="708"/>
      <c r="C7" s="708"/>
      <c r="D7" s="708"/>
      <c r="E7" s="708"/>
      <c r="F7" s="708"/>
      <c r="G7" s="708"/>
      <c r="H7" s="708"/>
    </row>
    <row r="8" spans="1:8" s="22" customFormat="1" ht="7.5" customHeight="1">
      <c r="A8" s="708"/>
      <c r="B8" s="708"/>
      <c r="C8" s="708"/>
      <c r="D8" s="708"/>
      <c r="E8" s="708"/>
      <c r="F8" s="708"/>
      <c r="G8" s="708"/>
      <c r="H8" s="708"/>
    </row>
    <row r="9" spans="1:9" s="22" customFormat="1" ht="38.25" customHeight="1">
      <c r="A9" s="709" t="s">
        <v>418</v>
      </c>
      <c r="B9" s="709"/>
      <c r="C9" s="709"/>
      <c r="D9" s="709"/>
      <c r="E9" s="709"/>
      <c r="F9" s="709"/>
      <c r="G9" s="709"/>
      <c r="H9" s="709"/>
      <c r="I9" s="709"/>
    </row>
    <row r="10" spans="1:9" s="324" customFormat="1" ht="17.25">
      <c r="A10" s="500"/>
      <c r="B10" s="500"/>
      <c r="C10" s="501"/>
      <c r="D10" s="501"/>
      <c r="E10" s="501"/>
      <c r="F10" s="501"/>
      <c r="G10" s="501"/>
      <c r="H10" s="391"/>
      <c r="I10" s="583" t="s">
        <v>234</v>
      </c>
    </row>
    <row r="11" spans="1:39" s="6" customFormat="1" ht="54" customHeight="1">
      <c r="A11" s="584" t="s">
        <v>92</v>
      </c>
      <c r="B11" s="585" t="s">
        <v>51</v>
      </c>
      <c r="C11" s="4" t="s">
        <v>47</v>
      </c>
      <c r="D11" s="397" t="s">
        <v>48</v>
      </c>
      <c r="E11" s="710" t="s">
        <v>91</v>
      </c>
      <c r="F11" s="711"/>
      <c r="G11" s="712"/>
      <c r="H11" s="399" t="s">
        <v>49</v>
      </c>
      <c r="I11" s="503" t="s">
        <v>50</v>
      </c>
      <c r="J11" s="325"/>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row>
    <row r="12" spans="1:39" s="7" customFormat="1" ht="18">
      <c r="A12" s="396" t="s">
        <v>56</v>
      </c>
      <c r="B12" s="396"/>
      <c r="C12" s="504"/>
      <c r="D12" s="505"/>
      <c r="E12" s="397"/>
      <c r="F12" s="398"/>
      <c r="G12" s="399"/>
      <c r="H12" s="506"/>
      <c r="I12" s="400">
        <f>SUM(I13)</f>
        <v>14901567</v>
      </c>
      <c r="J12" s="327"/>
      <c r="K12" s="328"/>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row>
    <row r="13" spans="1:39" s="7" customFormat="1" ht="34.5" customHeight="1">
      <c r="A13" s="466" t="s">
        <v>212</v>
      </c>
      <c r="B13" s="507" t="s">
        <v>52</v>
      </c>
      <c r="C13" s="504"/>
      <c r="D13" s="505"/>
      <c r="E13" s="397"/>
      <c r="F13" s="398"/>
      <c r="G13" s="399"/>
      <c r="H13" s="506"/>
      <c r="I13" s="400">
        <f>SUM(I14+I62+I69+I115+I169+I176+I191+I198)</f>
        <v>14901567</v>
      </c>
      <c r="J13" s="327"/>
      <c r="K13" s="328"/>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row>
    <row r="14" spans="1:39" s="7" customFormat="1" ht="21.75" customHeight="1">
      <c r="A14" s="440" t="s">
        <v>57</v>
      </c>
      <c r="B14" s="64" t="s">
        <v>52</v>
      </c>
      <c r="C14" s="65" t="s">
        <v>53</v>
      </c>
      <c r="D14" s="66"/>
      <c r="E14" s="586"/>
      <c r="F14" s="587"/>
      <c r="G14" s="588"/>
      <c r="H14" s="171"/>
      <c r="I14" s="134">
        <f>I15+I20+I43+I48+I38</f>
        <v>4165677</v>
      </c>
      <c r="J14" s="330"/>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row>
    <row r="15" spans="1:39" s="7" customFormat="1" ht="30" customHeight="1">
      <c r="A15" s="25" t="s">
        <v>58</v>
      </c>
      <c r="B15" s="64" t="s">
        <v>52</v>
      </c>
      <c r="C15" s="65" t="s">
        <v>53</v>
      </c>
      <c r="D15" s="66" t="s">
        <v>54</v>
      </c>
      <c r="E15" s="586"/>
      <c r="F15" s="587"/>
      <c r="G15" s="588"/>
      <c r="H15" s="171"/>
      <c r="I15" s="134">
        <f>+I16</f>
        <v>571314</v>
      </c>
      <c r="J15" s="330"/>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row>
    <row r="16" spans="1:39" s="8" customFormat="1" ht="19.5" customHeight="1">
      <c r="A16" s="514" t="s">
        <v>107</v>
      </c>
      <c r="B16" s="589" t="s">
        <v>52</v>
      </c>
      <c r="C16" s="515" t="s">
        <v>53</v>
      </c>
      <c r="D16" s="516" t="s">
        <v>54</v>
      </c>
      <c r="E16" s="402" t="s">
        <v>236</v>
      </c>
      <c r="F16" s="403" t="s">
        <v>237</v>
      </c>
      <c r="G16" s="434" t="s">
        <v>238</v>
      </c>
      <c r="H16" s="517"/>
      <c r="I16" s="518">
        <f>+I17</f>
        <v>571314</v>
      </c>
      <c r="J16" s="331"/>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row>
    <row r="17" spans="1:39" s="9" customFormat="1" ht="15.75">
      <c r="A17" s="519" t="s">
        <v>109</v>
      </c>
      <c r="B17" s="590" t="s">
        <v>52</v>
      </c>
      <c r="C17" s="281" t="s">
        <v>53</v>
      </c>
      <c r="D17" s="282" t="s">
        <v>54</v>
      </c>
      <c r="E17" s="520" t="s">
        <v>108</v>
      </c>
      <c r="F17" s="521" t="s">
        <v>237</v>
      </c>
      <c r="G17" s="359" t="s">
        <v>238</v>
      </c>
      <c r="H17" s="68"/>
      <c r="I17" s="130">
        <f>+I18</f>
        <v>571314</v>
      </c>
      <c r="J17" s="333"/>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row>
    <row r="18" spans="1:39" s="9" customFormat="1" ht="30.75">
      <c r="A18" s="519" t="s">
        <v>95</v>
      </c>
      <c r="B18" s="590" t="s">
        <v>52</v>
      </c>
      <c r="C18" s="281" t="s">
        <v>53</v>
      </c>
      <c r="D18" s="282" t="s">
        <v>54</v>
      </c>
      <c r="E18" s="520" t="s">
        <v>108</v>
      </c>
      <c r="F18" s="521" t="s">
        <v>237</v>
      </c>
      <c r="G18" s="438" t="s">
        <v>239</v>
      </c>
      <c r="H18" s="68"/>
      <c r="I18" s="130">
        <f>+I19</f>
        <v>571314</v>
      </c>
      <c r="J18" s="333"/>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row>
    <row r="19" spans="1:39" s="9" customFormat="1" ht="65.25" customHeight="1">
      <c r="A19" s="44" t="s">
        <v>60</v>
      </c>
      <c r="B19" s="64" t="s">
        <v>52</v>
      </c>
      <c r="C19" s="171" t="s">
        <v>53</v>
      </c>
      <c r="D19" s="66" t="s">
        <v>54</v>
      </c>
      <c r="E19" s="520" t="s">
        <v>108</v>
      </c>
      <c r="F19" s="521" t="s">
        <v>237</v>
      </c>
      <c r="G19" s="438" t="s">
        <v>239</v>
      </c>
      <c r="H19" s="68" t="s">
        <v>55</v>
      </c>
      <c r="I19" s="130">
        <v>571314</v>
      </c>
      <c r="J19" s="333"/>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row>
    <row r="20" spans="1:39" s="9" customFormat="1" ht="46.5">
      <c r="A20" s="44" t="s">
        <v>67</v>
      </c>
      <c r="B20" s="64" t="s">
        <v>52</v>
      </c>
      <c r="C20" s="171" t="s">
        <v>53</v>
      </c>
      <c r="D20" s="65" t="s">
        <v>59</v>
      </c>
      <c r="E20" s="66"/>
      <c r="F20" s="335"/>
      <c r="G20" s="171"/>
      <c r="H20" s="65"/>
      <c r="I20" s="134">
        <f>SUM(I28,I33,I21)</f>
        <v>3003218</v>
      </c>
      <c r="J20" s="333"/>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row>
    <row r="21" spans="1:39" s="9" customFormat="1" ht="62.25" hidden="1">
      <c r="A21" s="44" t="s">
        <v>188</v>
      </c>
      <c r="B21" s="591" t="s">
        <v>52</v>
      </c>
      <c r="C21" s="171" t="s">
        <v>53</v>
      </c>
      <c r="D21" s="66" t="s">
        <v>59</v>
      </c>
      <c r="E21" s="284" t="s">
        <v>336</v>
      </c>
      <c r="F21" s="285" t="s">
        <v>237</v>
      </c>
      <c r="G21" s="286" t="s">
        <v>238</v>
      </c>
      <c r="H21" s="171"/>
      <c r="I21" s="134">
        <f>I22</f>
        <v>0</v>
      </c>
      <c r="J21" s="333"/>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row>
    <row r="22" spans="1:39" s="9" customFormat="1" ht="43.5" customHeight="1" hidden="1">
      <c r="A22" s="44" t="s">
        <v>189</v>
      </c>
      <c r="B22" s="591" t="s">
        <v>52</v>
      </c>
      <c r="C22" s="68" t="s">
        <v>53</v>
      </c>
      <c r="D22" s="282" t="s">
        <v>59</v>
      </c>
      <c r="E22" s="284" t="s">
        <v>168</v>
      </c>
      <c r="F22" s="285" t="s">
        <v>237</v>
      </c>
      <c r="G22" s="286" t="s">
        <v>238</v>
      </c>
      <c r="H22" s="171"/>
      <c r="I22" s="134">
        <f>I23</f>
        <v>0</v>
      </c>
      <c r="J22" s="333"/>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row>
    <row r="23" spans="1:39" s="9" customFormat="1" ht="62.25" hidden="1">
      <c r="A23" s="44" t="s">
        <v>254</v>
      </c>
      <c r="B23" s="591" t="s">
        <v>52</v>
      </c>
      <c r="C23" s="68" t="s">
        <v>53</v>
      </c>
      <c r="D23" s="282" t="s">
        <v>59</v>
      </c>
      <c r="E23" s="284" t="s">
        <v>345</v>
      </c>
      <c r="F23" s="285" t="s">
        <v>53</v>
      </c>
      <c r="G23" s="286" t="s">
        <v>238</v>
      </c>
      <c r="H23" s="171"/>
      <c r="I23" s="134">
        <f>I24+I26</f>
        <v>0</v>
      </c>
      <c r="J23" s="333"/>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row>
    <row r="24" spans="1:39" s="9" customFormat="1" ht="15.75" hidden="1">
      <c r="A24" s="44" t="s">
        <v>337</v>
      </c>
      <c r="B24" s="591" t="s">
        <v>52</v>
      </c>
      <c r="C24" s="171" t="s">
        <v>53</v>
      </c>
      <c r="D24" s="66" t="s">
        <v>59</v>
      </c>
      <c r="E24" s="284" t="s">
        <v>168</v>
      </c>
      <c r="F24" s="285" t="s">
        <v>53</v>
      </c>
      <c r="G24" s="286" t="s">
        <v>338</v>
      </c>
      <c r="H24" s="171"/>
      <c r="I24" s="134">
        <f>I25</f>
        <v>0</v>
      </c>
      <c r="J24" s="333"/>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row>
    <row r="25" spans="1:39" s="9" customFormat="1" ht="30.75" hidden="1">
      <c r="A25" s="44" t="s">
        <v>333</v>
      </c>
      <c r="B25" s="64" t="s">
        <v>52</v>
      </c>
      <c r="C25" s="171" t="s">
        <v>53</v>
      </c>
      <c r="D25" s="66" t="s">
        <v>59</v>
      </c>
      <c r="E25" s="284" t="s">
        <v>345</v>
      </c>
      <c r="F25" s="285" t="s">
        <v>53</v>
      </c>
      <c r="G25" s="286" t="s">
        <v>338</v>
      </c>
      <c r="H25" s="171" t="s">
        <v>62</v>
      </c>
      <c r="I25" s="134">
        <v>0</v>
      </c>
      <c r="J25" s="333"/>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row>
    <row r="26" spans="1:39" s="9" customFormat="1" ht="15.75" hidden="1">
      <c r="A26" s="44" t="s">
        <v>255</v>
      </c>
      <c r="B26" s="591" t="s">
        <v>52</v>
      </c>
      <c r="C26" s="171" t="s">
        <v>53</v>
      </c>
      <c r="D26" s="66" t="s">
        <v>59</v>
      </c>
      <c r="E26" s="284" t="s">
        <v>168</v>
      </c>
      <c r="F26" s="285" t="s">
        <v>53</v>
      </c>
      <c r="G26" s="286" t="s">
        <v>257</v>
      </c>
      <c r="H26" s="171"/>
      <c r="I26" s="134">
        <f>I27</f>
        <v>0</v>
      </c>
      <c r="J26" s="333"/>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row>
    <row r="27" spans="1:39" s="9" customFormat="1" ht="30.75" hidden="1">
      <c r="A27" s="44" t="s">
        <v>333</v>
      </c>
      <c r="B27" s="64" t="s">
        <v>52</v>
      </c>
      <c r="C27" s="171" t="s">
        <v>53</v>
      </c>
      <c r="D27" s="66" t="s">
        <v>59</v>
      </c>
      <c r="E27" s="284" t="s">
        <v>345</v>
      </c>
      <c r="F27" s="285" t="s">
        <v>53</v>
      </c>
      <c r="G27" s="286" t="s">
        <v>257</v>
      </c>
      <c r="H27" s="171" t="s">
        <v>62</v>
      </c>
      <c r="I27" s="134">
        <v>0</v>
      </c>
      <c r="J27" s="333"/>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row>
    <row r="28" spans="1:39" s="9" customFormat="1" ht="48.75" customHeight="1">
      <c r="A28" s="514" t="s">
        <v>193</v>
      </c>
      <c r="B28" s="592" t="s">
        <v>52</v>
      </c>
      <c r="C28" s="517" t="s">
        <v>53</v>
      </c>
      <c r="D28" s="516" t="s">
        <v>59</v>
      </c>
      <c r="E28" s="528" t="s">
        <v>240</v>
      </c>
      <c r="F28" s="529" t="s">
        <v>237</v>
      </c>
      <c r="G28" s="530" t="s">
        <v>238</v>
      </c>
      <c r="H28" s="517"/>
      <c r="I28" s="518">
        <f>+I29</f>
        <v>300000</v>
      </c>
      <c r="J28" s="333"/>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row>
    <row r="29" spans="1:39" s="9" customFormat="1" ht="63.75" customHeight="1">
      <c r="A29" s="519" t="s">
        <v>194</v>
      </c>
      <c r="B29" s="591" t="s">
        <v>52</v>
      </c>
      <c r="C29" s="68" t="s">
        <v>53</v>
      </c>
      <c r="D29" s="282" t="s">
        <v>59</v>
      </c>
      <c r="E29" s="520" t="s">
        <v>241</v>
      </c>
      <c r="F29" s="525" t="s">
        <v>237</v>
      </c>
      <c r="G29" s="359" t="s">
        <v>238</v>
      </c>
      <c r="H29" s="68"/>
      <c r="I29" s="130">
        <f>SUM(I30)</f>
        <v>300000</v>
      </c>
      <c r="J29" s="333"/>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row>
    <row r="30" spans="1:39" s="9" customFormat="1" ht="46.5">
      <c r="A30" s="519" t="s">
        <v>243</v>
      </c>
      <c r="B30" s="591" t="s">
        <v>52</v>
      </c>
      <c r="C30" s="68" t="s">
        <v>53</v>
      </c>
      <c r="D30" s="282" t="s">
        <v>59</v>
      </c>
      <c r="E30" s="520" t="s">
        <v>241</v>
      </c>
      <c r="F30" s="525" t="s">
        <v>53</v>
      </c>
      <c r="G30" s="359" t="s">
        <v>238</v>
      </c>
      <c r="H30" s="68"/>
      <c r="I30" s="130">
        <f>SUM(I31)</f>
        <v>300000</v>
      </c>
      <c r="J30" s="333"/>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row>
    <row r="31" spans="1:39" s="9" customFormat="1" ht="15.75">
      <c r="A31" s="519" t="s">
        <v>104</v>
      </c>
      <c r="B31" s="591" t="s">
        <v>52</v>
      </c>
      <c r="C31" s="68" t="s">
        <v>53</v>
      </c>
      <c r="D31" s="282" t="s">
        <v>59</v>
      </c>
      <c r="E31" s="520" t="s">
        <v>241</v>
      </c>
      <c r="F31" s="525" t="s">
        <v>53</v>
      </c>
      <c r="G31" s="359" t="s">
        <v>242</v>
      </c>
      <c r="H31" s="68"/>
      <c r="I31" s="130">
        <f>SUM(I32)</f>
        <v>300000</v>
      </c>
      <c r="J31" s="333"/>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row>
    <row r="32" spans="1:10" s="41" customFormat="1" ht="30.75" customHeight="1">
      <c r="A32" s="44" t="s">
        <v>333</v>
      </c>
      <c r="B32" s="64" t="s">
        <v>52</v>
      </c>
      <c r="C32" s="171" t="s">
        <v>53</v>
      </c>
      <c r="D32" s="66" t="s">
        <v>59</v>
      </c>
      <c r="E32" s="520" t="s">
        <v>241</v>
      </c>
      <c r="F32" s="525" t="s">
        <v>53</v>
      </c>
      <c r="G32" s="359" t="s">
        <v>242</v>
      </c>
      <c r="H32" s="171" t="s">
        <v>62</v>
      </c>
      <c r="I32" s="134">
        <v>300000</v>
      </c>
      <c r="J32" s="40"/>
    </row>
    <row r="33" spans="1:39" s="9" customFormat="1" ht="15.75">
      <c r="A33" s="519" t="s">
        <v>111</v>
      </c>
      <c r="B33" s="591" t="s">
        <v>52</v>
      </c>
      <c r="C33" s="68" t="s">
        <v>53</v>
      </c>
      <c r="D33" s="282" t="s">
        <v>59</v>
      </c>
      <c r="E33" s="520" t="s">
        <v>110</v>
      </c>
      <c r="F33" s="525" t="s">
        <v>237</v>
      </c>
      <c r="G33" s="359" t="s">
        <v>238</v>
      </c>
      <c r="H33" s="68"/>
      <c r="I33" s="130">
        <f>+I34</f>
        <v>2703218</v>
      </c>
      <c r="J33" s="333"/>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row>
    <row r="34" spans="1:39" s="9" customFormat="1" ht="30.75">
      <c r="A34" s="519" t="s">
        <v>113</v>
      </c>
      <c r="B34" s="591" t="s">
        <v>52</v>
      </c>
      <c r="C34" s="68" t="s">
        <v>53</v>
      </c>
      <c r="D34" s="282" t="s">
        <v>59</v>
      </c>
      <c r="E34" s="520" t="s">
        <v>112</v>
      </c>
      <c r="F34" s="525" t="s">
        <v>237</v>
      </c>
      <c r="G34" s="359" t="s">
        <v>238</v>
      </c>
      <c r="H34" s="68"/>
      <c r="I34" s="130">
        <f>+I35</f>
        <v>2703218</v>
      </c>
      <c r="J34" s="333"/>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row>
    <row r="35" spans="1:10" s="334" customFormat="1" ht="30.75">
      <c r="A35" s="519" t="s">
        <v>95</v>
      </c>
      <c r="B35" s="591" t="s">
        <v>52</v>
      </c>
      <c r="C35" s="68" t="s">
        <v>53</v>
      </c>
      <c r="D35" s="282" t="s">
        <v>59</v>
      </c>
      <c r="E35" s="520" t="s">
        <v>112</v>
      </c>
      <c r="F35" s="525" t="s">
        <v>237</v>
      </c>
      <c r="G35" s="359" t="s">
        <v>239</v>
      </c>
      <c r="H35" s="68"/>
      <c r="I35" s="130">
        <f>SUM(I36:I37)</f>
        <v>2703218</v>
      </c>
      <c r="J35" s="333"/>
    </row>
    <row r="36" spans="1:10" s="334" customFormat="1" ht="15.75" customHeight="1">
      <c r="A36" s="44" t="s">
        <v>60</v>
      </c>
      <c r="B36" s="64" t="s">
        <v>52</v>
      </c>
      <c r="C36" s="171" t="s">
        <v>53</v>
      </c>
      <c r="D36" s="66" t="s">
        <v>59</v>
      </c>
      <c r="E36" s="520" t="s">
        <v>112</v>
      </c>
      <c r="F36" s="525" t="s">
        <v>237</v>
      </c>
      <c r="G36" s="359" t="s">
        <v>239</v>
      </c>
      <c r="H36" s="68" t="s">
        <v>55</v>
      </c>
      <c r="I36" s="130">
        <v>2702887</v>
      </c>
      <c r="J36" s="333"/>
    </row>
    <row r="37" spans="1:10" s="334" customFormat="1" ht="20.25" customHeight="1">
      <c r="A37" s="44" t="s">
        <v>63</v>
      </c>
      <c r="B37" s="64" t="s">
        <v>52</v>
      </c>
      <c r="C37" s="171" t="s">
        <v>53</v>
      </c>
      <c r="D37" s="66" t="s">
        <v>59</v>
      </c>
      <c r="E37" s="520" t="s">
        <v>112</v>
      </c>
      <c r="F37" s="525" t="s">
        <v>237</v>
      </c>
      <c r="G37" s="359" t="s">
        <v>239</v>
      </c>
      <c r="H37" s="68" t="s">
        <v>64</v>
      </c>
      <c r="I37" s="130">
        <v>331</v>
      </c>
      <c r="J37" s="333"/>
    </row>
    <row r="38" spans="1:10" s="334" customFormat="1" ht="46.5">
      <c r="A38" s="513" t="s">
        <v>436</v>
      </c>
      <c r="B38" s="576" t="s">
        <v>52</v>
      </c>
      <c r="C38" s="507" t="s">
        <v>53</v>
      </c>
      <c r="D38" s="522" t="s">
        <v>437</v>
      </c>
      <c r="E38" s="593"/>
      <c r="F38" s="594"/>
      <c r="G38" s="426"/>
      <c r="H38" s="517"/>
      <c r="I38" s="518">
        <f>SUM(I39)</f>
        <v>43900</v>
      </c>
      <c r="J38" s="333"/>
    </row>
    <row r="39" spans="1:10" s="334" customFormat="1" ht="30.75">
      <c r="A39" s="549" t="s">
        <v>438</v>
      </c>
      <c r="B39" s="364" t="s">
        <v>52</v>
      </c>
      <c r="C39" s="507" t="s">
        <v>53</v>
      </c>
      <c r="D39" s="522" t="s">
        <v>437</v>
      </c>
      <c r="E39" s="402" t="s">
        <v>439</v>
      </c>
      <c r="F39" s="454" t="s">
        <v>237</v>
      </c>
      <c r="G39" s="434" t="s">
        <v>238</v>
      </c>
      <c r="H39" s="517"/>
      <c r="I39" s="595">
        <f>SUM(I40)</f>
        <v>43900</v>
      </c>
      <c r="J39" s="333"/>
    </row>
    <row r="40" spans="1:10" s="334" customFormat="1" ht="15.75">
      <c r="A40" s="596" t="s">
        <v>440</v>
      </c>
      <c r="B40" s="591" t="s">
        <v>52</v>
      </c>
      <c r="C40" s="65" t="s">
        <v>53</v>
      </c>
      <c r="D40" s="335" t="s">
        <v>437</v>
      </c>
      <c r="E40" s="597" t="s">
        <v>441</v>
      </c>
      <c r="F40" s="598" t="s">
        <v>237</v>
      </c>
      <c r="G40" s="599" t="s">
        <v>238</v>
      </c>
      <c r="H40" s="68"/>
      <c r="I40" s="600">
        <f>SUM(I41)</f>
        <v>43900</v>
      </c>
      <c r="J40" s="333"/>
    </row>
    <row r="41" spans="1:10" s="334" customFormat="1" ht="46.5">
      <c r="A41" s="48" t="s">
        <v>442</v>
      </c>
      <c r="B41" s="591" t="s">
        <v>52</v>
      </c>
      <c r="C41" s="65" t="s">
        <v>53</v>
      </c>
      <c r="D41" s="335" t="s">
        <v>437</v>
      </c>
      <c r="E41" s="601" t="s">
        <v>441</v>
      </c>
      <c r="F41" s="455" t="s">
        <v>237</v>
      </c>
      <c r="G41" s="527" t="s">
        <v>443</v>
      </c>
      <c r="H41" s="68"/>
      <c r="I41" s="602">
        <f>I42</f>
        <v>43900</v>
      </c>
      <c r="J41" s="333"/>
    </row>
    <row r="42" spans="1:10" s="334" customFormat="1" ht="15.75">
      <c r="A42" s="25" t="s">
        <v>307</v>
      </c>
      <c r="B42" s="64" t="s">
        <v>52</v>
      </c>
      <c r="C42" s="65" t="s">
        <v>53</v>
      </c>
      <c r="D42" s="335" t="s">
        <v>437</v>
      </c>
      <c r="E42" s="603" t="s">
        <v>441</v>
      </c>
      <c r="F42" s="598" t="s">
        <v>237</v>
      </c>
      <c r="G42" s="599" t="s">
        <v>443</v>
      </c>
      <c r="H42" s="68" t="s">
        <v>310</v>
      </c>
      <c r="I42" s="130">
        <v>43900</v>
      </c>
      <c r="J42" s="333"/>
    </row>
    <row r="43" spans="1:10" s="329" customFormat="1" ht="16.5" customHeight="1" hidden="1">
      <c r="A43" s="453" t="s">
        <v>65</v>
      </c>
      <c r="B43" s="576" t="s">
        <v>52</v>
      </c>
      <c r="C43" s="512" t="s">
        <v>53</v>
      </c>
      <c r="D43" s="512" t="s">
        <v>66</v>
      </c>
      <c r="E43" s="509"/>
      <c r="F43" s="510"/>
      <c r="G43" s="511"/>
      <c r="H43" s="65"/>
      <c r="I43" s="400">
        <f>I44</f>
        <v>0</v>
      </c>
      <c r="J43" s="330"/>
    </row>
    <row r="44" spans="1:10" s="329" customFormat="1" ht="18.75" customHeight="1" hidden="1">
      <c r="A44" s="531" t="s">
        <v>119</v>
      </c>
      <c r="B44" s="364" t="s">
        <v>52</v>
      </c>
      <c r="C44" s="512" t="s">
        <v>53</v>
      </c>
      <c r="D44" s="532" t="s">
        <v>66</v>
      </c>
      <c r="E44" s="533" t="s">
        <v>118</v>
      </c>
      <c r="F44" s="534"/>
      <c r="G44" s="535" t="s">
        <v>93</v>
      </c>
      <c r="H44" s="532"/>
      <c r="I44" s="400">
        <f>I45</f>
        <v>0</v>
      </c>
      <c r="J44" s="330"/>
    </row>
    <row r="45" spans="1:39" s="9" customFormat="1" ht="15.75" hidden="1">
      <c r="A45" s="519" t="s">
        <v>123</v>
      </c>
      <c r="B45" s="591" t="s">
        <v>52</v>
      </c>
      <c r="C45" s="68" t="s">
        <v>53</v>
      </c>
      <c r="D45" s="282" t="s">
        <v>66</v>
      </c>
      <c r="E45" s="289" t="s">
        <v>122</v>
      </c>
      <c r="F45" s="455"/>
      <c r="G45" s="527" t="s">
        <v>93</v>
      </c>
      <c r="H45" s="68"/>
      <c r="I45" s="130">
        <f>+I46</f>
        <v>0</v>
      </c>
      <c r="J45" s="333"/>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row>
    <row r="46" spans="1:39" s="9" customFormat="1" ht="15.75" hidden="1">
      <c r="A46" s="519" t="s">
        <v>125</v>
      </c>
      <c r="B46" s="591" t="s">
        <v>52</v>
      </c>
      <c r="C46" s="68" t="s">
        <v>53</v>
      </c>
      <c r="D46" s="282" t="s">
        <v>66</v>
      </c>
      <c r="E46" s="289" t="s">
        <v>122</v>
      </c>
      <c r="F46" s="455"/>
      <c r="G46" s="527" t="s">
        <v>124</v>
      </c>
      <c r="H46" s="68"/>
      <c r="I46" s="130">
        <f>+I47</f>
        <v>0</v>
      </c>
      <c r="J46" s="333"/>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row>
    <row r="47" spans="1:10" s="329" customFormat="1" ht="30.75" hidden="1">
      <c r="A47" s="46" t="s">
        <v>61</v>
      </c>
      <c r="B47" s="64" t="s">
        <v>52</v>
      </c>
      <c r="C47" s="171" t="s">
        <v>53</v>
      </c>
      <c r="D47" s="65" t="s">
        <v>66</v>
      </c>
      <c r="E47" s="289" t="s">
        <v>122</v>
      </c>
      <c r="F47" s="455"/>
      <c r="G47" s="527" t="s">
        <v>124</v>
      </c>
      <c r="H47" s="65" t="s">
        <v>62</v>
      </c>
      <c r="I47" s="131"/>
      <c r="J47" s="330"/>
    </row>
    <row r="48" spans="1:10" s="337" customFormat="1" ht="21" customHeight="1">
      <c r="A48" s="44" t="s">
        <v>68</v>
      </c>
      <c r="B48" s="64" t="s">
        <v>52</v>
      </c>
      <c r="C48" s="171" t="s">
        <v>53</v>
      </c>
      <c r="D48" s="66" t="s">
        <v>69</v>
      </c>
      <c r="E48" s="604"/>
      <c r="F48" s="605"/>
      <c r="G48" s="606"/>
      <c r="H48" s="171"/>
      <c r="I48" s="134">
        <f>SUM(I49,I56)</f>
        <v>547245</v>
      </c>
      <c r="J48" s="336"/>
    </row>
    <row r="49" spans="1:10" s="338" customFormat="1" ht="32.25" customHeight="1">
      <c r="A49" s="607" t="s">
        <v>115</v>
      </c>
      <c r="B49" s="64" t="s">
        <v>52</v>
      </c>
      <c r="C49" s="122" t="s">
        <v>53</v>
      </c>
      <c r="D49" s="608">
        <v>13</v>
      </c>
      <c r="E49" s="358" t="s">
        <v>114</v>
      </c>
      <c r="F49" s="227" t="s">
        <v>237</v>
      </c>
      <c r="G49" s="438" t="s">
        <v>238</v>
      </c>
      <c r="H49" s="609"/>
      <c r="I49" s="418">
        <f>+I50</f>
        <v>444665</v>
      </c>
      <c r="J49" s="336"/>
    </row>
    <row r="50" spans="1:10" s="337" customFormat="1" ht="30.75">
      <c r="A50" s="44" t="s">
        <v>192</v>
      </c>
      <c r="B50" s="64" t="s">
        <v>52</v>
      </c>
      <c r="C50" s="110" t="s">
        <v>53</v>
      </c>
      <c r="D50" s="117">
        <v>13</v>
      </c>
      <c r="E50" s="419" t="s">
        <v>116</v>
      </c>
      <c r="F50" s="547" t="s">
        <v>237</v>
      </c>
      <c r="G50" s="421" t="s">
        <v>238</v>
      </c>
      <c r="H50" s="110"/>
      <c r="I50" s="134">
        <f>I51+I54</f>
        <v>444665</v>
      </c>
      <c r="J50" s="336"/>
    </row>
    <row r="51" spans="1:10" s="337" customFormat="1" ht="30.75">
      <c r="A51" s="44" t="s">
        <v>117</v>
      </c>
      <c r="B51" s="64" t="s">
        <v>52</v>
      </c>
      <c r="C51" s="73" t="s">
        <v>53</v>
      </c>
      <c r="D51" s="117">
        <v>13</v>
      </c>
      <c r="E51" s="419" t="s">
        <v>116</v>
      </c>
      <c r="F51" s="547" t="s">
        <v>237</v>
      </c>
      <c r="G51" s="421" t="s">
        <v>244</v>
      </c>
      <c r="H51" s="110"/>
      <c r="I51" s="134">
        <f>SUM(I52:I53)</f>
        <v>377065</v>
      </c>
      <c r="J51" s="336"/>
    </row>
    <row r="52" spans="1:10" s="337" customFormat="1" ht="30.75">
      <c r="A52" s="46" t="s">
        <v>333</v>
      </c>
      <c r="B52" s="64" t="s">
        <v>52</v>
      </c>
      <c r="C52" s="73" t="s">
        <v>53</v>
      </c>
      <c r="D52" s="74">
        <v>13</v>
      </c>
      <c r="E52" s="415" t="s">
        <v>116</v>
      </c>
      <c r="F52" s="548" t="s">
        <v>237</v>
      </c>
      <c r="G52" s="407" t="s">
        <v>244</v>
      </c>
      <c r="H52" s="123" t="s">
        <v>62</v>
      </c>
      <c r="I52" s="132">
        <v>170000</v>
      </c>
      <c r="J52" s="336"/>
    </row>
    <row r="53" spans="1:10" s="337" customFormat="1" ht="18">
      <c r="A53" s="44" t="s">
        <v>63</v>
      </c>
      <c r="B53" s="64" t="s">
        <v>52</v>
      </c>
      <c r="C53" s="73" t="s">
        <v>53</v>
      </c>
      <c r="D53" s="74">
        <v>13</v>
      </c>
      <c r="E53" s="415" t="s">
        <v>116</v>
      </c>
      <c r="F53" s="548" t="s">
        <v>237</v>
      </c>
      <c r="G53" s="407" t="s">
        <v>244</v>
      </c>
      <c r="H53" s="122" t="s">
        <v>64</v>
      </c>
      <c r="I53" s="132">
        <v>207065</v>
      </c>
      <c r="J53" s="336"/>
    </row>
    <row r="54" spans="1:10" s="337" customFormat="1" ht="46.5">
      <c r="A54" s="25" t="s">
        <v>469</v>
      </c>
      <c r="B54" s="64" t="s">
        <v>52</v>
      </c>
      <c r="C54" s="73" t="s">
        <v>53</v>
      </c>
      <c r="D54" s="74">
        <v>13</v>
      </c>
      <c r="E54" s="415" t="s">
        <v>116</v>
      </c>
      <c r="F54" s="548" t="s">
        <v>237</v>
      </c>
      <c r="G54" s="407" t="s">
        <v>468</v>
      </c>
      <c r="H54" s="123"/>
      <c r="I54" s="132">
        <f>I55</f>
        <v>67600</v>
      </c>
      <c r="J54" s="336"/>
    </row>
    <row r="55" spans="1:10" s="337" customFormat="1" ht="30.75">
      <c r="A55" s="46" t="s">
        <v>333</v>
      </c>
      <c r="B55" s="64" t="s">
        <v>52</v>
      </c>
      <c r="C55" s="73" t="s">
        <v>53</v>
      </c>
      <c r="D55" s="74">
        <v>13</v>
      </c>
      <c r="E55" s="415" t="s">
        <v>116</v>
      </c>
      <c r="F55" s="548" t="s">
        <v>237</v>
      </c>
      <c r="G55" s="407" t="s">
        <v>468</v>
      </c>
      <c r="H55" s="123" t="s">
        <v>62</v>
      </c>
      <c r="I55" s="132">
        <v>67600</v>
      </c>
      <c r="J55" s="336"/>
    </row>
    <row r="56" spans="1:10" s="337" customFormat="1" ht="20.25" customHeight="1">
      <c r="A56" s="596" t="s">
        <v>119</v>
      </c>
      <c r="B56" s="367" t="s">
        <v>52</v>
      </c>
      <c r="C56" s="610" t="s">
        <v>53</v>
      </c>
      <c r="D56" s="611" t="s">
        <v>69</v>
      </c>
      <c r="E56" s="289" t="s">
        <v>118</v>
      </c>
      <c r="F56" s="455" t="s">
        <v>237</v>
      </c>
      <c r="G56" s="421" t="s">
        <v>238</v>
      </c>
      <c r="H56" s="610"/>
      <c r="I56" s="134">
        <f>+I57</f>
        <v>102580</v>
      </c>
      <c r="J56" s="336"/>
    </row>
    <row r="57" spans="1:10" s="337" customFormat="1" ht="18">
      <c r="A57" s="596" t="s">
        <v>121</v>
      </c>
      <c r="B57" s="367" t="s">
        <v>52</v>
      </c>
      <c r="C57" s="171" t="s">
        <v>53</v>
      </c>
      <c r="D57" s="65" t="s">
        <v>69</v>
      </c>
      <c r="E57" s="289" t="s">
        <v>120</v>
      </c>
      <c r="F57" s="455" t="s">
        <v>237</v>
      </c>
      <c r="G57" s="421" t="s">
        <v>238</v>
      </c>
      <c r="H57" s="335"/>
      <c r="I57" s="134">
        <f>SUM(I60+I58)</f>
        <v>102580</v>
      </c>
      <c r="J57" s="336"/>
    </row>
    <row r="58" spans="1:10" s="337" customFormat="1" ht="30.75">
      <c r="A58" s="25" t="s">
        <v>308</v>
      </c>
      <c r="B58" s="64" t="s">
        <v>52</v>
      </c>
      <c r="C58" s="65" t="s">
        <v>53</v>
      </c>
      <c r="D58" s="65">
        <v>13</v>
      </c>
      <c r="E58" s="612" t="s">
        <v>120</v>
      </c>
      <c r="F58" s="548" t="s">
        <v>237</v>
      </c>
      <c r="G58" s="407" t="s">
        <v>309</v>
      </c>
      <c r="H58" s="171"/>
      <c r="I58" s="134">
        <f>SUM(I59)</f>
        <v>62580</v>
      </c>
      <c r="J58" s="336"/>
    </row>
    <row r="59" spans="1:10" s="337" customFormat="1" ht="18">
      <c r="A59" s="613" t="s">
        <v>307</v>
      </c>
      <c r="B59" s="64" t="s">
        <v>52</v>
      </c>
      <c r="C59" s="65" t="s">
        <v>53</v>
      </c>
      <c r="D59" s="65">
        <v>13</v>
      </c>
      <c r="E59" s="612" t="s">
        <v>120</v>
      </c>
      <c r="F59" s="548" t="s">
        <v>237</v>
      </c>
      <c r="G59" s="407" t="s">
        <v>309</v>
      </c>
      <c r="H59" s="171" t="s">
        <v>310</v>
      </c>
      <c r="I59" s="134">
        <v>62580</v>
      </c>
      <c r="J59" s="336"/>
    </row>
    <row r="60" spans="1:256" s="10" customFormat="1" ht="30.75">
      <c r="A60" s="44" t="s">
        <v>170</v>
      </c>
      <c r="B60" s="64" t="s">
        <v>52</v>
      </c>
      <c r="C60" s="171" t="s">
        <v>53</v>
      </c>
      <c r="D60" s="65">
        <v>13</v>
      </c>
      <c r="E60" s="415" t="s">
        <v>120</v>
      </c>
      <c r="F60" s="548" t="s">
        <v>237</v>
      </c>
      <c r="G60" s="407" t="s">
        <v>245</v>
      </c>
      <c r="H60" s="171"/>
      <c r="I60" s="134">
        <f>SUM(I61)</f>
        <v>40000</v>
      </c>
      <c r="J60" s="20"/>
      <c r="K60" s="12"/>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row>
    <row r="61" spans="1:256" s="10" customFormat="1" ht="30.75">
      <c r="A61" s="52" t="s">
        <v>333</v>
      </c>
      <c r="B61" s="64" t="s">
        <v>52</v>
      </c>
      <c r="C61" s="171" t="s">
        <v>53</v>
      </c>
      <c r="D61" s="65">
        <v>13</v>
      </c>
      <c r="E61" s="415" t="s">
        <v>120</v>
      </c>
      <c r="F61" s="548" t="s">
        <v>237</v>
      </c>
      <c r="G61" s="407" t="s">
        <v>245</v>
      </c>
      <c r="H61" s="171" t="s">
        <v>62</v>
      </c>
      <c r="I61" s="134">
        <v>40000</v>
      </c>
      <c r="J61" s="20"/>
      <c r="K61" s="12"/>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10" s="340" customFormat="1" ht="30" customHeight="1">
      <c r="A62" s="44" t="s">
        <v>71</v>
      </c>
      <c r="B62" s="64" t="s">
        <v>52</v>
      </c>
      <c r="C62" s="614" t="s">
        <v>70</v>
      </c>
      <c r="D62" s="615"/>
      <c r="E62" s="616"/>
      <c r="F62" s="617"/>
      <c r="G62" s="618"/>
      <c r="H62" s="615"/>
      <c r="I62" s="619">
        <f>+I63</f>
        <v>5000</v>
      </c>
      <c r="J62" s="339"/>
    </row>
    <row r="63" spans="1:10" s="338" customFormat="1" ht="30" customHeight="1">
      <c r="A63" s="596" t="s">
        <v>73</v>
      </c>
      <c r="B63" s="367" t="s">
        <v>52</v>
      </c>
      <c r="C63" s="172" t="s">
        <v>70</v>
      </c>
      <c r="D63" s="88">
        <v>14</v>
      </c>
      <c r="E63" s="620"/>
      <c r="F63" s="621"/>
      <c r="G63" s="622"/>
      <c r="H63" s="88"/>
      <c r="I63" s="134">
        <f>+I64</f>
        <v>5000</v>
      </c>
      <c r="J63" s="341"/>
    </row>
    <row r="64" spans="1:10" s="338" customFormat="1" ht="87" customHeight="1">
      <c r="A64" s="453" t="s">
        <v>190</v>
      </c>
      <c r="B64" s="576" t="s">
        <v>52</v>
      </c>
      <c r="C64" s="572" t="s">
        <v>70</v>
      </c>
      <c r="D64" s="559">
        <v>14</v>
      </c>
      <c r="E64" s="402" t="s">
        <v>105</v>
      </c>
      <c r="F64" s="454" t="s">
        <v>237</v>
      </c>
      <c r="G64" s="404" t="s">
        <v>238</v>
      </c>
      <c r="H64" s="559"/>
      <c r="I64" s="400">
        <f>+I65</f>
        <v>5000</v>
      </c>
      <c r="J64" s="341"/>
    </row>
    <row r="65" spans="1:10" s="337" customFormat="1" ht="132" customHeight="1">
      <c r="A65" s="44" t="s">
        <v>191</v>
      </c>
      <c r="B65" s="64" t="s">
        <v>52</v>
      </c>
      <c r="C65" s="172" t="s">
        <v>70</v>
      </c>
      <c r="D65" s="88" t="s">
        <v>74</v>
      </c>
      <c r="E65" s="289" t="s">
        <v>106</v>
      </c>
      <c r="F65" s="455" t="s">
        <v>237</v>
      </c>
      <c r="G65" s="421" t="s">
        <v>238</v>
      </c>
      <c r="H65" s="88"/>
      <c r="I65" s="134">
        <f>SUM(I66)</f>
        <v>5000</v>
      </c>
      <c r="J65" s="336"/>
    </row>
    <row r="66" spans="1:10" s="337" customFormat="1" ht="63" customHeight="1">
      <c r="A66" s="44" t="s">
        <v>246</v>
      </c>
      <c r="B66" s="64" t="s">
        <v>52</v>
      </c>
      <c r="C66" s="172" t="s">
        <v>70</v>
      </c>
      <c r="D66" s="88" t="s">
        <v>74</v>
      </c>
      <c r="E66" s="289" t="s">
        <v>106</v>
      </c>
      <c r="F66" s="455" t="s">
        <v>53</v>
      </c>
      <c r="G66" s="421" t="s">
        <v>238</v>
      </c>
      <c r="H66" s="88"/>
      <c r="I66" s="134">
        <f>SUM(I67)</f>
        <v>5000</v>
      </c>
      <c r="J66" s="336"/>
    </row>
    <row r="67" spans="1:10" s="337" customFormat="1" ht="32.25" customHeight="1">
      <c r="A67" s="44" t="s">
        <v>248</v>
      </c>
      <c r="B67" s="64" t="s">
        <v>52</v>
      </c>
      <c r="C67" s="172" t="s">
        <v>70</v>
      </c>
      <c r="D67" s="88">
        <v>14</v>
      </c>
      <c r="E67" s="289" t="s">
        <v>106</v>
      </c>
      <c r="F67" s="455" t="s">
        <v>53</v>
      </c>
      <c r="G67" s="421" t="s">
        <v>247</v>
      </c>
      <c r="H67" s="65"/>
      <c r="I67" s="134">
        <f>I68</f>
        <v>5000</v>
      </c>
      <c r="J67" s="336"/>
    </row>
    <row r="68" spans="1:10" s="337" customFormat="1" ht="36.75" customHeight="1">
      <c r="A68" s="44" t="s">
        <v>333</v>
      </c>
      <c r="B68" s="64" t="s">
        <v>52</v>
      </c>
      <c r="C68" s="172" t="s">
        <v>70</v>
      </c>
      <c r="D68" s="88">
        <v>14</v>
      </c>
      <c r="E68" s="289" t="s">
        <v>106</v>
      </c>
      <c r="F68" s="455" t="s">
        <v>53</v>
      </c>
      <c r="G68" s="421" t="s">
        <v>247</v>
      </c>
      <c r="H68" s="65" t="s">
        <v>62</v>
      </c>
      <c r="I68" s="134">
        <v>5000</v>
      </c>
      <c r="J68" s="336"/>
    </row>
    <row r="69" spans="1:10" s="337" customFormat="1" ht="18">
      <c r="A69" s="44" t="s">
        <v>75</v>
      </c>
      <c r="B69" s="64" t="s">
        <v>52</v>
      </c>
      <c r="C69" s="171" t="s">
        <v>59</v>
      </c>
      <c r="D69" s="604"/>
      <c r="E69" s="604"/>
      <c r="F69" s="605"/>
      <c r="G69" s="606"/>
      <c r="H69" s="171"/>
      <c r="I69" s="134">
        <f>SUM(I70+I76+I92)</f>
        <v>1646736</v>
      </c>
      <c r="J69" s="336"/>
    </row>
    <row r="70" spans="1:10" s="337" customFormat="1" ht="18">
      <c r="A70" s="44" t="s">
        <v>195</v>
      </c>
      <c r="B70" s="64" t="s">
        <v>52</v>
      </c>
      <c r="C70" s="171" t="s">
        <v>59</v>
      </c>
      <c r="D70" s="66" t="s">
        <v>53</v>
      </c>
      <c r="E70" s="444"/>
      <c r="F70" s="623"/>
      <c r="G70" s="599"/>
      <c r="H70" s="171"/>
      <c r="I70" s="134">
        <f>SUM(I71)</f>
        <v>43950</v>
      </c>
      <c r="J70" s="336"/>
    </row>
    <row r="71" spans="1:10" s="337" customFormat="1" ht="46.5">
      <c r="A71" s="514" t="s">
        <v>196</v>
      </c>
      <c r="B71" s="592" t="s">
        <v>52</v>
      </c>
      <c r="C71" s="517" t="s">
        <v>59</v>
      </c>
      <c r="D71" s="516" t="s">
        <v>53</v>
      </c>
      <c r="E71" s="402" t="s">
        <v>199</v>
      </c>
      <c r="F71" s="454" t="s">
        <v>237</v>
      </c>
      <c r="G71" s="434" t="s">
        <v>238</v>
      </c>
      <c r="H71" s="517"/>
      <c r="I71" s="518">
        <f>SUM(I72)</f>
        <v>43950</v>
      </c>
      <c r="J71" s="336"/>
    </row>
    <row r="72" spans="1:10" s="337" customFormat="1" ht="67.5" customHeight="1">
      <c r="A72" s="342" t="s">
        <v>197</v>
      </c>
      <c r="B72" s="624" t="s">
        <v>52</v>
      </c>
      <c r="C72" s="68" t="s">
        <v>59</v>
      </c>
      <c r="D72" s="282" t="s">
        <v>53</v>
      </c>
      <c r="E72" s="561" t="s">
        <v>200</v>
      </c>
      <c r="F72" s="562" t="s">
        <v>237</v>
      </c>
      <c r="G72" s="563" t="s">
        <v>238</v>
      </c>
      <c r="H72" s="564"/>
      <c r="I72" s="136">
        <f>SUM(I73)</f>
        <v>43950</v>
      </c>
      <c r="J72" s="336"/>
    </row>
    <row r="73" spans="1:10" s="337" customFormat="1" ht="32.25" customHeight="1">
      <c r="A73" s="342" t="s">
        <v>249</v>
      </c>
      <c r="B73" s="624" t="s">
        <v>52</v>
      </c>
      <c r="C73" s="68" t="s">
        <v>59</v>
      </c>
      <c r="D73" s="282" t="s">
        <v>53</v>
      </c>
      <c r="E73" s="561" t="s">
        <v>200</v>
      </c>
      <c r="F73" s="562" t="s">
        <v>53</v>
      </c>
      <c r="G73" s="563" t="s">
        <v>238</v>
      </c>
      <c r="H73" s="564"/>
      <c r="I73" s="136">
        <f>SUM(I74)</f>
        <v>43950</v>
      </c>
      <c r="J73" s="336"/>
    </row>
    <row r="74" spans="1:10" s="337" customFormat="1" ht="30.75">
      <c r="A74" s="342" t="s">
        <v>198</v>
      </c>
      <c r="B74" s="624" t="s">
        <v>52</v>
      </c>
      <c r="C74" s="68" t="s">
        <v>59</v>
      </c>
      <c r="D74" s="282" t="s">
        <v>53</v>
      </c>
      <c r="E74" s="561" t="s">
        <v>200</v>
      </c>
      <c r="F74" s="562" t="s">
        <v>53</v>
      </c>
      <c r="G74" s="563" t="s">
        <v>250</v>
      </c>
      <c r="H74" s="564"/>
      <c r="I74" s="130">
        <f>+I75</f>
        <v>43950</v>
      </c>
      <c r="J74" s="336"/>
    </row>
    <row r="75" spans="1:10" s="337" customFormat="1" ht="30.75">
      <c r="A75" s="44" t="s">
        <v>333</v>
      </c>
      <c r="B75" s="64" t="s">
        <v>52</v>
      </c>
      <c r="C75" s="68" t="s">
        <v>59</v>
      </c>
      <c r="D75" s="282" t="s">
        <v>53</v>
      </c>
      <c r="E75" s="561" t="s">
        <v>200</v>
      </c>
      <c r="F75" s="562" t="s">
        <v>53</v>
      </c>
      <c r="G75" s="563" t="s">
        <v>250</v>
      </c>
      <c r="H75" s="91" t="s">
        <v>62</v>
      </c>
      <c r="I75" s="136">
        <v>43950</v>
      </c>
      <c r="J75" s="336"/>
    </row>
    <row r="76" spans="1:10" s="337" customFormat="1" ht="18">
      <c r="A76" s="44" t="s">
        <v>205</v>
      </c>
      <c r="B76" s="64" t="s">
        <v>52</v>
      </c>
      <c r="C76" s="171" t="s">
        <v>59</v>
      </c>
      <c r="D76" s="66" t="s">
        <v>72</v>
      </c>
      <c r="E76" s="444"/>
      <c r="F76" s="623"/>
      <c r="G76" s="599"/>
      <c r="H76" s="171"/>
      <c r="I76" s="134">
        <f>I77</f>
        <v>1026185</v>
      </c>
      <c r="J76" s="336"/>
    </row>
    <row r="77" spans="1:10" s="337" customFormat="1" ht="62.25">
      <c r="A77" s="514" t="s">
        <v>201</v>
      </c>
      <c r="B77" s="592" t="s">
        <v>52</v>
      </c>
      <c r="C77" s="517" t="s">
        <v>59</v>
      </c>
      <c r="D77" s="516" t="s">
        <v>72</v>
      </c>
      <c r="E77" s="402" t="s">
        <v>252</v>
      </c>
      <c r="F77" s="454" t="s">
        <v>237</v>
      </c>
      <c r="G77" s="434" t="s">
        <v>238</v>
      </c>
      <c r="H77" s="517"/>
      <c r="I77" s="518">
        <f>SUM(I78)+I88</f>
        <v>1026185</v>
      </c>
      <c r="J77" s="336"/>
    </row>
    <row r="78" spans="1:10" s="337" customFormat="1" ht="81" customHeight="1">
      <c r="A78" s="342" t="s">
        <v>202</v>
      </c>
      <c r="B78" s="624" t="s">
        <v>52</v>
      </c>
      <c r="C78" s="68" t="s">
        <v>59</v>
      </c>
      <c r="D78" s="282" t="s">
        <v>72</v>
      </c>
      <c r="E78" s="561" t="s">
        <v>204</v>
      </c>
      <c r="F78" s="562" t="s">
        <v>237</v>
      </c>
      <c r="G78" s="563" t="s">
        <v>238</v>
      </c>
      <c r="H78" s="564"/>
      <c r="I78" s="136">
        <f>SUM(I79)</f>
        <v>926185</v>
      </c>
      <c r="J78" s="336"/>
    </row>
    <row r="79" spans="1:10" s="337" customFormat="1" ht="51" customHeight="1">
      <c r="A79" s="342" t="s">
        <v>251</v>
      </c>
      <c r="B79" s="624" t="s">
        <v>52</v>
      </c>
      <c r="C79" s="68" t="s">
        <v>59</v>
      </c>
      <c r="D79" s="282" t="s">
        <v>72</v>
      </c>
      <c r="E79" s="561" t="s">
        <v>204</v>
      </c>
      <c r="F79" s="562" t="s">
        <v>53</v>
      </c>
      <c r="G79" s="563" t="s">
        <v>238</v>
      </c>
      <c r="H79" s="564"/>
      <c r="I79" s="136">
        <f>I82+I84+I86+I80</f>
        <v>926185</v>
      </c>
      <c r="J79" s="336"/>
    </row>
    <row r="80" spans="1:10" s="337" customFormat="1" ht="51" customHeight="1" hidden="1">
      <c r="A80" s="44" t="s">
        <v>313</v>
      </c>
      <c r="B80" s="624" t="s">
        <v>52</v>
      </c>
      <c r="C80" s="68" t="s">
        <v>59</v>
      </c>
      <c r="D80" s="282" t="s">
        <v>72</v>
      </c>
      <c r="E80" s="561" t="s">
        <v>204</v>
      </c>
      <c r="F80" s="562" t="s">
        <v>53</v>
      </c>
      <c r="G80" s="448" t="s">
        <v>371</v>
      </c>
      <c r="H80" s="91"/>
      <c r="I80" s="136">
        <f>I81</f>
        <v>0</v>
      </c>
      <c r="J80" s="336"/>
    </row>
    <row r="81" spans="1:10" s="337" customFormat="1" ht="51" customHeight="1" hidden="1">
      <c r="A81" s="44" t="s">
        <v>333</v>
      </c>
      <c r="B81" s="64" t="s">
        <v>52</v>
      </c>
      <c r="C81" s="68" t="s">
        <v>59</v>
      </c>
      <c r="D81" s="282" t="s">
        <v>72</v>
      </c>
      <c r="E81" s="561" t="s">
        <v>204</v>
      </c>
      <c r="F81" s="562" t="s">
        <v>53</v>
      </c>
      <c r="G81" s="448" t="s">
        <v>371</v>
      </c>
      <c r="H81" s="91" t="s">
        <v>62</v>
      </c>
      <c r="I81" s="136">
        <v>0</v>
      </c>
      <c r="J81" s="336"/>
    </row>
    <row r="82" spans="1:10" s="337" customFormat="1" ht="30.75">
      <c r="A82" s="342" t="s">
        <v>203</v>
      </c>
      <c r="B82" s="624" t="s">
        <v>52</v>
      </c>
      <c r="C82" s="68" t="s">
        <v>59</v>
      </c>
      <c r="D82" s="282" t="s">
        <v>72</v>
      </c>
      <c r="E82" s="561" t="s">
        <v>204</v>
      </c>
      <c r="F82" s="562" t="s">
        <v>53</v>
      </c>
      <c r="G82" s="563" t="s">
        <v>253</v>
      </c>
      <c r="H82" s="564"/>
      <c r="I82" s="130">
        <f>+I83</f>
        <v>926185</v>
      </c>
      <c r="J82" s="336"/>
    </row>
    <row r="83" spans="1:10" s="337" customFormat="1" ht="30.75">
      <c r="A83" s="44" t="s">
        <v>333</v>
      </c>
      <c r="B83" s="64" t="s">
        <v>52</v>
      </c>
      <c r="C83" s="68" t="s">
        <v>59</v>
      </c>
      <c r="D83" s="282" t="s">
        <v>72</v>
      </c>
      <c r="E83" s="561" t="s">
        <v>204</v>
      </c>
      <c r="F83" s="562" t="s">
        <v>53</v>
      </c>
      <c r="G83" s="563" t="s">
        <v>253</v>
      </c>
      <c r="H83" s="91" t="s">
        <v>62</v>
      </c>
      <c r="I83" s="136">
        <v>926185</v>
      </c>
      <c r="J83" s="336"/>
    </row>
    <row r="84" spans="1:10" s="337" customFormat="1" ht="35.25" customHeight="1" hidden="1">
      <c r="A84" s="44" t="s">
        <v>313</v>
      </c>
      <c r="B84" s="64" t="s">
        <v>52</v>
      </c>
      <c r="C84" s="68" t="s">
        <v>59</v>
      </c>
      <c r="D84" s="282" t="s">
        <v>72</v>
      </c>
      <c r="E84" s="625" t="s">
        <v>204</v>
      </c>
      <c r="F84" s="562" t="s">
        <v>53</v>
      </c>
      <c r="G84" s="448" t="s">
        <v>314</v>
      </c>
      <c r="H84" s="91"/>
      <c r="I84" s="136">
        <f>I85</f>
        <v>0</v>
      </c>
      <c r="J84" s="336"/>
    </row>
    <row r="85" spans="1:10" s="337" customFormat="1" ht="30.75" hidden="1">
      <c r="A85" s="44" t="s">
        <v>333</v>
      </c>
      <c r="B85" s="64" t="s">
        <v>52</v>
      </c>
      <c r="C85" s="68" t="s">
        <v>59</v>
      </c>
      <c r="D85" s="282" t="s">
        <v>72</v>
      </c>
      <c r="E85" s="625" t="s">
        <v>204</v>
      </c>
      <c r="F85" s="562" t="s">
        <v>53</v>
      </c>
      <c r="G85" s="448" t="s">
        <v>314</v>
      </c>
      <c r="H85" s="91" t="s">
        <v>315</v>
      </c>
      <c r="I85" s="136">
        <v>0</v>
      </c>
      <c r="J85" s="336"/>
    </row>
    <row r="86" spans="1:10" s="337" customFormat="1" ht="0" customHeight="1" hidden="1">
      <c r="A86" s="44" t="s">
        <v>313</v>
      </c>
      <c r="B86" s="624" t="s">
        <v>52</v>
      </c>
      <c r="C86" s="68" t="s">
        <v>59</v>
      </c>
      <c r="D86" s="282" t="s">
        <v>72</v>
      </c>
      <c r="E86" s="561" t="s">
        <v>204</v>
      </c>
      <c r="F86" s="562" t="s">
        <v>53</v>
      </c>
      <c r="G86" s="448" t="s">
        <v>371</v>
      </c>
      <c r="H86" s="91"/>
      <c r="I86" s="136">
        <f>I87</f>
        <v>0</v>
      </c>
      <c r="J86" s="336"/>
    </row>
    <row r="87" spans="1:10" s="337" customFormat="1" ht="30.75" hidden="1">
      <c r="A87" s="44" t="s">
        <v>333</v>
      </c>
      <c r="B87" s="64" t="s">
        <v>52</v>
      </c>
      <c r="C87" s="68" t="s">
        <v>59</v>
      </c>
      <c r="D87" s="282" t="s">
        <v>72</v>
      </c>
      <c r="E87" s="561" t="s">
        <v>204</v>
      </c>
      <c r="F87" s="562" t="s">
        <v>53</v>
      </c>
      <c r="G87" s="448" t="s">
        <v>371</v>
      </c>
      <c r="H87" s="91" t="s">
        <v>62</v>
      </c>
      <c r="I87" s="136">
        <v>0</v>
      </c>
      <c r="J87" s="336"/>
    </row>
    <row r="88" spans="1:10" s="337" customFormat="1" ht="93">
      <c r="A88" s="44" t="s">
        <v>366</v>
      </c>
      <c r="B88" s="64" t="s">
        <v>52</v>
      </c>
      <c r="C88" s="68" t="s">
        <v>59</v>
      </c>
      <c r="D88" s="282" t="s">
        <v>72</v>
      </c>
      <c r="E88" s="561" t="s">
        <v>370</v>
      </c>
      <c r="F88" s="562" t="s">
        <v>53</v>
      </c>
      <c r="G88" s="563" t="s">
        <v>238</v>
      </c>
      <c r="H88" s="91"/>
      <c r="I88" s="136">
        <f>I89</f>
        <v>100000</v>
      </c>
      <c r="J88" s="336"/>
    </row>
    <row r="89" spans="1:10" s="337" customFormat="1" ht="46.5">
      <c r="A89" s="44" t="s">
        <v>367</v>
      </c>
      <c r="B89" s="64" t="s">
        <v>52</v>
      </c>
      <c r="C89" s="68" t="s">
        <v>59</v>
      </c>
      <c r="D89" s="282" t="s">
        <v>72</v>
      </c>
      <c r="E89" s="561" t="s">
        <v>370</v>
      </c>
      <c r="F89" s="562" t="s">
        <v>53</v>
      </c>
      <c r="G89" s="563" t="s">
        <v>238</v>
      </c>
      <c r="H89" s="91"/>
      <c r="I89" s="136">
        <f>I90</f>
        <v>100000</v>
      </c>
      <c r="J89" s="336"/>
    </row>
    <row r="90" spans="1:10" s="337" customFormat="1" ht="30.75">
      <c r="A90" s="44" t="s">
        <v>368</v>
      </c>
      <c r="B90" s="64" t="s">
        <v>52</v>
      </c>
      <c r="C90" s="68" t="s">
        <v>59</v>
      </c>
      <c r="D90" s="282" t="s">
        <v>72</v>
      </c>
      <c r="E90" s="561" t="s">
        <v>370</v>
      </c>
      <c r="F90" s="562" t="s">
        <v>53</v>
      </c>
      <c r="G90" s="563" t="s">
        <v>369</v>
      </c>
      <c r="H90" s="91"/>
      <c r="I90" s="136">
        <f>I91</f>
        <v>100000</v>
      </c>
      <c r="J90" s="336"/>
    </row>
    <row r="91" spans="1:10" s="337" customFormat="1" ht="30.75">
      <c r="A91" s="44" t="s">
        <v>333</v>
      </c>
      <c r="B91" s="64" t="s">
        <v>52</v>
      </c>
      <c r="C91" s="68" t="s">
        <v>59</v>
      </c>
      <c r="D91" s="282" t="s">
        <v>72</v>
      </c>
      <c r="E91" s="561" t="s">
        <v>370</v>
      </c>
      <c r="F91" s="562" t="s">
        <v>53</v>
      </c>
      <c r="G91" s="563" t="s">
        <v>369</v>
      </c>
      <c r="H91" s="91" t="s">
        <v>62</v>
      </c>
      <c r="I91" s="136">
        <v>100000</v>
      </c>
      <c r="J91" s="336"/>
    </row>
    <row r="92" spans="1:10" s="337" customFormat="1" ht="17.25" customHeight="1">
      <c r="A92" s="44" t="s">
        <v>76</v>
      </c>
      <c r="B92" s="64" t="s">
        <v>52</v>
      </c>
      <c r="C92" s="171" t="s">
        <v>59</v>
      </c>
      <c r="D92" s="66">
        <v>12</v>
      </c>
      <c r="E92" s="444"/>
      <c r="F92" s="623"/>
      <c r="G92" s="599"/>
      <c r="H92" s="171"/>
      <c r="I92" s="134">
        <f>SUM(I100,I93+I105+I110)</f>
        <v>576601</v>
      </c>
      <c r="J92" s="336"/>
    </row>
    <row r="93" spans="1:39" s="9" customFormat="1" ht="64.5" customHeight="1">
      <c r="A93" s="514" t="s">
        <v>188</v>
      </c>
      <c r="B93" s="592" t="s">
        <v>52</v>
      </c>
      <c r="C93" s="517" t="s">
        <v>59</v>
      </c>
      <c r="D93" s="516" t="s">
        <v>77</v>
      </c>
      <c r="E93" s="402" t="s">
        <v>256</v>
      </c>
      <c r="F93" s="454" t="s">
        <v>237</v>
      </c>
      <c r="G93" s="434" t="s">
        <v>238</v>
      </c>
      <c r="H93" s="517"/>
      <c r="I93" s="518">
        <f>SUM(I94)</f>
        <v>384549</v>
      </c>
      <c r="J93" s="333"/>
      <c r="K93" s="334"/>
      <c r="L93" s="334"/>
      <c r="M93" s="334"/>
      <c r="N93" s="334"/>
      <c r="O93" s="334"/>
      <c r="P93" s="334"/>
      <c r="Q93" s="334"/>
      <c r="R93" s="334"/>
      <c r="S93" s="334"/>
      <c r="T93" s="334"/>
      <c r="U93" s="334"/>
      <c r="V93" s="334"/>
      <c r="W93" s="334"/>
      <c r="X93" s="334"/>
      <c r="Y93" s="334"/>
      <c r="Z93" s="334"/>
      <c r="AA93" s="334"/>
      <c r="AB93" s="334"/>
      <c r="AC93" s="334"/>
      <c r="AD93" s="334"/>
      <c r="AE93" s="334"/>
      <c r="AF93" s="334"/>
      <c r="AG93" s="334"/>
      <c r="AH93" s="334"/>
      <c r="AI93" s="334"/>
      <c r="AJ93" s="334"/>
      <c r="AK93" s="334"/>
      <c r="AL93" s="334"/>
      <c r="AM93" s="334"/>
    </row>
    <row r="94" spans="1:249" s="334" customFormat="1" ht="100.5" customHeight="1">
      <c r="A94" s="342" t="s">
        <v>189</v>
      </c>
      <c r="B94" s="624" t="s">
        <v>52</v>
      </c>
      <c r="C94" s="68" t="s">
        <v>59</v>
      </c>
      <c r="D94" s="282" t="s">
        <v>77</v>
      </c>
      <c r="E94" s="561" t="s">
        <v>168</v>
      </c>
      <c r="F94" s="562" t="s">
        <v>237</v>
      </c>
      <c r="G94" s="563" t="s">
        <v>238</v>
      </c>
      <c r="H94" s="564"/>
      <c r="I94" s="136">
        <f>SUM(I95)</f>
        <v>384549</v>
      </c>
      <c r="J94" s="341"/>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c r="BK94" s="338"/>
      <c r="BL94" s="338"/>
      <c r="BM94" s="338"/>
      <c r="BN94" s="338"/>
      <c r="BO94" s="338"/>
      <c r="BP94" s="338"/>
      <c r="BQ94" s="338"/>
      <c r="BR94" s="338"/>
      <c r="BS94" s="338"/>
      <c r="BT94" s="338"/>
      <c r="BU94" s="338"/>
      <c r="BV94" s="338"/>
      <c r="BW94" s="338"/>
      <c r="BX94" s="338"/>
      <c r="BY94" s="338"/>
      <c r="BZ94" s="338"/>
      <c r="CA94" s="338"/>
      <c r="CB94" s="338"/>
      <c r="CC94" s="338"/>
      <c r="CD94" s="338"/>
      <c r="CE94" s="338"/>
      <c r="CF94" s="338"/>
      <c r="CG94" s="338"/>
      <c r="CH94" s="338"/>
      <c r="CI94" s="338"/>
      <c r="CJ94" s="338"/>
      <c r="CK94" s="338"/>
      <c r="CL94" s="338"/>
      <c r="CM94" s="338"/>
      <c r="CN94" s="338"/>
      <c r="CO94" s="338"/>
      <c r="CP94" s="338"/>
      <c r="CQ94" s="338"/>
      <c r="CR94" s="338"/>
      <c r="CS94" s="338"/>
      <c r="CT94" s="338"/>
      <c r="CU94" s="338"/>
      <c r="CV94" s="338"/>
      <c r="CW94" s="338"/>
      <c r="CX94" s="338"/>
      <c r="CY94" s="338"/>
      <c r="CZ94" s="338"/>
      <c r="DA94" s="338"/>
      <c r="DB94" s="338"/>
      <c r="DC94" s="338"/>
      <c r="DD94" s="338"/>
      <c r="DE94" s="338"/>
      <c r="DF94" s="338"/>
      <c r="DG94" s="338"/>
      <c r="DH94" s="338"/>
      <c r="DI94" s="338"/>
      <c r="DJ94" s="338"/>
      <c r="DK94" s="338"/>
      <c r="DL94" s="338"/>
      <c r="DM94" s="338"/>
      <c r="DN94" s="338"/>
      <c r="DO94" s="338"/>
      <c r="DP94" s="338"/>
      <c r="DQ94" s="338"/>
      <c r="DR94" s="338"/>
      <c r="DS94" s="338"/>
      <c r="DT94" s="338"/>
      <c r="DU94" s="338"/>
      <c r="DV94" s="338"/>
      <c r="DW94" s="338"/>
      <c r="DX94" s="338"/>
      <c r="DY94" s="338"/>
      <c r="DZ94" s="338"/>
      <c r="EA94" s="338"/>
      <c r="EB94" s="338"/>
      <c r="EC94" s="338"/>
      <c r="ED94" s="338"/>
      <c r="EE94" s="338"/>
      <c r="EF94" s="338"/>
      <c r="EG94" s="338"/>
      <c r="EH94" s="338"/>
      <c r="EI94" s="338"/>
      <c r="EJ94" s="338"/>
      <c r="EK94" s="338"/>
      <c r="EL94" s="338"/>
      <c r="EM94" s="338"/>
      <c r="EN94" s="338"/>
      <c r="EO94" s="338"/>
      <c r="EP94" s="338"/>
      <c r="EQ94" s="338"/>
      <c r="ER94" s="338"/>
      <c r="ES94" s="338"/>
      <c r="ET94" s="338"/>
      <c r="EU94" s="338"/>
      <c r="EV94" s="338"/>
      <c r="EW94" s="338"/>
      <c r="EX94" s="338"/>
      <c r="EY94" s="338"/>
      <c r="EZ94" s="338"/>
      <c r="FA94" s="338"/>
      <c r="FB94" s="338"/>
      <c r="FC94" s="338"/>
      <c r="FD94" s="338"/>
      <c r="FE94" s="338"/>
      <c r="FF94" s="338"/>
      <c r="FG94" s="338"/>
      <c r="FH94" s="338"/>
      <c r="FI94" s="338"/>
      <c r="FJ94" s="338"/>
      <c r="FK94" s="338"/>
      <c r="FL94" s="338"/>
      <c r="FM94" s="338"/>
      <c r="FN94" s="338"/>
      <c r="FO94" s="338"/>
      <c r="FP94" s="338"/>
      <c r="FQ94" s="338"/>
      <c r="FR94" s="338"/>
      <c r="FS94" s="338"/>
      <c r="FT94" s="338"/>
      <c r="FU94" s="338"/>
      <c r="FV94" s="338"/>
      <c r="FW94" s="338"/>
      <c r="FX94" s="338"/>
      <c r="FY94" s="338"/>
      <c r="FZ94" s="338"/>
      <c r="GA94" s="338"/>
      <c r="GB94" s="338"/>
      <c r="GC94" s="338"/>
      <c r="GD94" s="338"/>
      <c r="GE94" s="338"/>
      <c r="GF94" s="338"/>
      <c r="GG94" s="338"/>
      <c r="GH94" s="338"/>
      <c r="GI94" s="338"/>
      <c r="GJ94" s="338"/>
      <c r="GK94" s="338"/>
      <c r="GL94" s="338"/>
      <c r="GM94" s="338"/>
      <c r="GN94" s="338"/>
      <c r="GO94" s="338"/>
      <c r="GP94" s="338"/>
      <c r="GQ94" s="338"/>
      <c r="GR94" s="338"/>
      <c r="GS94" s="338"/>
      <c r="GT94" s="338"/>
      <c r="GU94" s="338"/>
      <c r="GV94" s="338"/>
      <c r="GW94" s="338"/>
      <c r="GX94" s="338"/>
      <c r="GY94" s="338"/>
      <c r="GZ94" s="338"/>
      <c r="HA94" s="338"/>
      <c r="HB94" s="338"/>
      <c r="HC94" s="338"/>
      <c r="HD94" s="338"/>
      <c r="HE94" s="338"/>
      <c r="HF94" s="338"/>
      <c r="HG94" s="338"/>
      <c r="HH94" s="338"/>
      <c r="HI94" s="338"/>
      <c r="HJ94" s="338"/>
      <c r="HK94" s="338"/>
      <c r="HL94" s="338"/>
      <c r="HM94" s="338"/>
      <c r="HN94" s="338"/>
      <c r="HO94" s="338"/>
      <c r="HP94" s="338"/>
      <c r="HQ94" s="338"/>
      <c r="HR94" s="338"/>
      <c r="HS94" s="338"/>
      <c r="HT94" s="338"/>
      <c r="HU94" s="338"/>
      <c r="HV94" s="338"/>
      <c r="HW94" s="338"/>
      <c r="HX94" s="338"/>
      <c r="HY94" s="338"/>
      <c r="HZ94" s="338"/>
      <c r="IA94" s="338"/>
      <c r="IB94" s="338"/>
      <c r="IC94" s="338"/>
      <c r="ID94" s="338"/>
      <c r="IE94" s="338"/>
      <c r="IF94" s="338"/>
      <c r="IG94" s="338"/>
      <c r="IH94" s="338"/>
      <c r="II94" s="338"/>
      <c r="IJ94" s="338"/>
      <c r="IK94" s="338"/>
      <c r="IL94" s="338"/>
      <c r="IM94" s="338"/>
      <c r="IN94" s="338"/>
      <c r="IO94" s="338"/>
    </row>
    <row r="95" spans="1:249" s="334" customFormat="1" ht="48.75" customHeight="1">
      <c r="A95" s="342" t="s">
        <v>254</v>
      </c>
      <c r="B95" s="624" t="s">
        <v>52</v>
      </c>
      <c r="C95" s="68" t="s">
        <v>59</v>
      </c>
      <c r="D95" s="282" t="s">
        <v>77</v>
      </c>
      <c r="E95" s="561" t="s">
        <v>168</v>
      </c>
      <c r="F95" s="562" t="s">
        <v>53</v>
      </c>
      <c r="G95" s="563" t="s">
        <v>238</v>
      </c>
      <c r="H95" s="564"/>
      <c r="I95" s="136">
        <f>SUM(I98)+I96</f>
        <v>384549</v>
      </c>
      <c r="J95" s="341"/>
      <c r="K95" s="338"/>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338"/>
      <c r="BF95" s="338"/>
      <c r="BG95" s="338"/>
      <c r="BH95" s="338"/>
      <c r="BI95" s="338"/>
      <c r="BJ95" s="338"/>
      <c r="BK95" s="338"/>
      <c r="BL95" s="338"/>
      <c r="BM95" s="338"/>
      <c r="BN95" s="338"/>
      <c r="BO95" s="338"/>
      <c r="BP95" s="338"/>
      <c r="BQ95" s="338"/>
      <c r="BR95" s="338"/>
      <c r="BS95" s="338"/>
      <c r="BT95" s="338"/>
      <c r="BU95" s="338"/>
      <c r="BV95" s="338"/>
      <c r="BW95" s="338"/>
      <c r="BX95" s="338"/>
      <c r="BY95" s="338"/>
      <c r="BZ95" s="338"/>
      <c r="CA95" s="338"/>
      <c r="CB95" s="338"/>
      <c r="CC95" s="338"/>
      <c r="CD95" s="338"/>
      <c r="CE95" s="338"/>
      <c r="CF95" s="338"/>
      <c r="CG95" s="338"/>
      <c r="CH95" s="338"/>
      <c r="CI95" s="338"/>
      <c r="CJ95" s="338"/>
      <c r="CK95" s="338"/>
      <c r="CL95" s="338"/>
      <c r="CM95" s="338"/>
      <c r="CN95" s="338"/>
      <c r="CO95" s="338"/>
      <c r="CP95" s="338"/>
      <c r="CQ95" s="338"/>
      <c r="CR95" s="338"/>
      <c r="CS95" s="338"/>
      <c r="CT95" s="338"/>
      <c r="CU95" s="338"/>
      <c r="CV95" s="338"/>
      <c r="CW95" s="338"/>
      <c r="CX95" s="338"/>
      <c r="CY95" s="338"/>
      <c r="CZ95" s="338"/>
      <c r="DA95" s="338"/>
      <c r="DB95" s="338"/>
      <c r="DC95" s="338"/>
      <c r="DD95" s="338"/>
      <c r="DE95" s="338"/>
      <c r="DF95" s="338"/>
      <c r="DG95" s="338"/>
      <c r="DH95" s="338"/>
      <c r="DI95" s="338"/>
      <c r="DJ95" s="338"/>
      <c r="DK95" s="338"/>
      <c r="DL95" s="338"/>
      <c r="DM95" s="338"/>
      <c r="DN95" s="338"/>
      <c r="DO95" s="338"/>
      <c r="DP95" s="338"/>
      <c r="DQ95" s="338"/>
      <c r="DR95" s="338"/>
      <c r="DS95" s="338"/>
      <c r="DT95" s="338"/>
      <c r="DU95" s="338"/>
      <c r="DV95" s="338"/>
      <c r="DW95" s="338"/>
      <c r="DX95" s="338"/>
      <c r="DY95" s="338"/>
      <c r="DZ95" s="338"/>
      <c r="EA95" s="338"/>
      <c r="EB95" s="338"/>
      <c r="EC95" s="338"/>
      <c r="ED95" s="338"/>
      <c r="EE95" s="338"/>
      <c r="EF95" s="338"/>
      <c r="EG95" s="338"/>
      <c r="EH95" s="338"/>
      <c r="EI95" s="338"/>
      <c r="EJ95" s="338"/>
      <c r="EK95" s="338"/>
      <c r="EL95" s="338"/>
      <c r="EM95" s="338"/>
      <c r="EN95" s="338"/>
      <c r="EO95" s="338"/>
      <c r="EP95" s="338"/>
      <c r="EQ95" s="338"/>
      <c r="ER95" s="338"/>
      <c r="ES95" s="338"/>
      <c r="ET95" s="338"/>
      <c r="EU95" s="338"/>
      <c r="EV95" s="338"/>
      <c r="EW95" s="338"/>
      <c r="EX95" s="338"/>
      <c r="EY95" s="338"/>
      <c r="EZ95" s="338"/>
      <c r="FA95" s="338"/>
      <c r="FB95" s="338"/>
      <c r="FC95" s="338"/>
      <c r="FD95" s="338"/>
      <c r="FE95" s="338"/>
      <c r="FF95" s="338"/>
      <c r="FG95" s="338"/>
      <c r="FH95" s="338"/>
      <c r="FI95" s="338"/>
      <c r="FJ95" s="338"/>
      <c r="FK95" s="338"/>
      <c r="FL95" s="338"/>
      <c r="FM95" s="338"/>
      <c r="FN95" s="338"/>
      <c r="FO95" s="338"/>
      <c r="FP95" s="338"/>
      <c r="FQ95" s="338"/>
      <c r="FR95" s="338"/>
      <c r="FS95" s="338"/>
      <c r="FT95" s="338"/>
      <c r="FU95" s="338"/>
      <c r="FV95" s="338"/>
      <c r="FW95" s="338"/>
      <c r="FX95" s="338"/>
      <c r="FY95" s="338"/>
      <c r="FZ95" s="338"/>
      <c r="GA95" s="338"/>
      <c r="GB95" s="338"/>
      <c r="GC95" s="338"/>
      <c r="GD95" s="338"/>
      <c r="GE95" s="338"/>
      <c r="GF95" s="338"/>
      <c r="GG95" s="338"/>
      <c r="GH95" s="338"/>
      <c r="GI95" s="338"/>
      <c r="GJ95" s="338"/>
      <c r="GK95" s="338"/>
      <c r="GL95" s="338"/>
      <c r="GM95" s="338"/>
      <c r="GN95" s="338"/>
      <c r="GO95" s="338"/>
      <c r="GP95" s="338"/>
      <c r="GQ95" s="338"/>
      <c r="GR95" s="338"/>
      <c r="GS95" s="338"/>
      <c r="GT95" s="338"/>
      <c r="GU95" s="338"/>
      <c r="GV95" s="338"/>
      <c r="GW95" s="338"/>
      <c r="GX95" s="338"/>
      <c r="GY95" s="338"/>
      <c r="GZ95" s="338"/>
      <c r="HA95" s="338"/>
      <c r="HB95" s="338"/>
      <c r="HC95" s="338"/>
      <c r="HD95" s="338"/>
      <c r="HE95" s="338"/>
      <c r="HF95" s="338"/>
      <c r="HG95" s="338"/>
      <c r="HH95" s="338"/>
      <c r="HI95" s="338"/>
      <c r="HJ95" s="338"/>
      <c r="HK95" s="338"/>
      <c r="HL95" s="338"/>
      <c r="HM95" s="338"/>
      <c r="HN95" s="338"/>
      <c r="HO95" s="338"/>
      <c r="HP95" s="338"/>
      <c r="HQ95" s="338"/>
      <c r="HR95" s="338"/>
      <c r="HS95" s="338"/>
      <c r="HT95" s="338"/>
      <c r="HU95" s="338"/>
      <c r="HV95" s="338"/>
      <c r="HW95" s="338"/>
      <c r="HX95" s="338"/>
      <c r="HY95" s="338"/>
      <c r="HZ95" s="338"/>
      <c r="IA95" s="338"/>
      <c r="IB95" s="338"/>
      <c r="IC95" s="338"/>
      <c r="ID95" s="338"/>
      <c r="IE95" s="338"/>
      <c r="IF95" s="338"/>
      <c r="IG95" s="338"/>
      <c r="IH95" s="338"/>
      <c r="II95" s="338"/>
      <c r="IJ95" s="338"/>
      <c r="IK95" s="338"/>
      <c r="IL95" s="338"/>
      <c r="IM95" s="338"/>
      <c r="IN95" s="338"/>
      <c r="IO95" s="338"/>
    </row>
    <row r="96" spans="1:249" s="334" customFormat="1" ht="24" customHeight="1">
      <c r="A96" s="342" t="s">
        <v>337</v>
      </c>
      <c r="B96" s="624" t="s">
        <v>52</v>
      </c>
      <c r="C96" s="68" t="s">
        <v>59</v>
      </c>
      <c r="D96" s="282" t="s">
        <v>77</v>
      </c>
      <c r="E96" s="561" t="s">
        <v>168</v>
      </c>
      <c r="F96" s="562" t="s">
        <v>53</v>
      </c>
      <c r="G96" s="563" t="s">
        <v>338</v>
      </c>
      <c r="H96" s="564"/>
      <c r="I96" s="130">
        <f>+I97</f>
        <v>284549</v>
      </c>
      <c r="J96" s="341"/>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338"/>
      <c r="BF96" s="338"/>
      <c r="BG96" s="338"/>
      <c r="BH96" s="338"/>
      <c r="BI96" s="338"/>
      <c r="BJ96" s="338"/>
      <c r="BK96" s="338"/>
      <c r="BL96" s="338"/>
      <c r="BM96" s="338"/>
      <c r="BN96" s="338"/>
      <c r="BO96" s="338"/>
      <c r="BP96" s="338"/>
      <c r="BQ96" s="338"/>
      <c r="BR96" s="338"/>
      <c r="BS96" s="338"/>
      <c r="BT96" s="338"/>
      <c r="BU96" s="338"/>
      <c r="BV96" s="338"/>
      <c r="BW96" s="338"/>
      <c r="BX96" s="338"/>
      <c r="BY96" s="338"/>
      <c r="BZ96" s="338"/>
      <c r="CA96" s="338"/>
      <c r="CB96" s="338"/>
      <c r="CC96" s="338"/>
      <c r="CD96" s="338"/>
      <c r="CE96" s="338"/>
      <c r="CF96" s="338"/>
      <c r="CG96" s="338"/>
      <c r="CH96" s="338"/>
      <c r="CI96" s="338"/>
      <c r="CJ96" s="338"/>
      <c r="CK96" s="338"/>
      <c r="CL96" s="338"/>
      <c r="CM96" s="338"/>
      <c r="CN96" s="338"/>
      <c r="CO96" s="338"/>
      <c r="CP96" s="338"/>
      <c r="CQ96" s="338"/>
      <c r="CR96" s="338"/>
      <c r="CS96" s="338"/>
      <c r="CT96" s="338"/>
      <c r="CU96" s="338"/>
      <c r="CV96" s="338"/>
      <c r="CW96" s="338"/>
      <c r="CX96" s="338"/>
      <c r="CY96" s="338"/>
      <c r="CZ96" s="338"/>
      <c r="DA96" s="338"/>
      <c r="DB96" s="338"/>
      <c r="DC96" s="338"/>
      <c r="DD96" s="338"/>
      <c r="DE96" s="338"/>
      <c r="DF96" s="338"/>
      <c r="DG96" s="338"/>
      <c r="DH96" s="338"/>
      <c r="DI96" s="338"/>
      <c r="DJ96" s="338"/>
      <c r="DK96" s="338"/>
      <c r="DL96" s="338"/>
      <c r="DM96" s="338"/>
      <c r="DN96" s="338"/>
      <c r="DO96" s="338"/>
      <c r="DP96" s="338"/>
      <c r="DQ96" s="338"/>
      <c r="DR96" s="338"/>
      <c r="DS96" s="338"/>
      <c r="DT96" s="338"/>
      <c r="DU96" s="338"/>
      <c r="DV96" s="338"/>
      <c r="DW96" s="338"/>
      <c r="DX96" s="338"/>
      <c r="DY96" s="338"/>
      <c r="DZ96" s="338"/>
      <c r="EA96" s="338"/>
      <c r="EB96" s="338"/>
      <c r="EC96" s="338"/>
      <c r="ED96" s="338"/>
      <c r="EE96" s="338"/>
      <c r="EF96" s="338"/>
      <c r="EG96" s="338"/>
      <c r="EH96" s="338"/>
      <c r="EI96" s="338"/>
      <c r="EJ96" s="338"/>
      <c r="EK96" s="338"/>
      <c r="EL96" s="338"/>
      <c r="EM96" s="338"/>
      <c r="EN96" s="338"/>
      <c r="EO96" s="338"/>
      <c r="EP96" s="338"/>
      <c r="EQ96" s="338"/>
      <c r="ER96" s="338"/>
      <c r="ES96" s="338"/>
      <c r="ET96" s="338"/>
      <c r="EU96" s="338"/>
      <c r="EV96" s="338"/>
      <c r="EW96" s="338"/>
      <c r="EX96" s="338"/>
      <c r="EY96" s="338"/>
      <c r="EZ96" s="338"/>
      <c r="FA96" s="338"/>
      <c r="FB96" s="338"/>
      <c r="FC96" s="338"/>
      <c r="FD96" s="338"/>
      <c r="FE96" s="338"/>
      <c r="FF96" s="338"/>
      <c r="FG96" s="338"/>
      <c r="FH96" s="338"/>
      <c r="FI96" s="338"/>
      <c r="FJ96" s="338"/>
      <c r="FK96" s="338"/>
      <c r="FL96" s="338"/>
      <c r="FM96" s="338"/>
      <c r="FN96" s="338"/>
      <c r="FO96" s="338"/>
      <c r="FP96" s="338"/>
      <c r="FQ96" s="338"/>
      <c r="FR96" s="338"/>
      <c r="FS96" s="338"/>
      <c r="FT96" s="338"/>
      <c r="FU96" s="338"/>
      <c r="FV96" s="338"/>
      <c r="FW96" s="338"/>
      <c r="FX96" s="338"/>
      <c r="FY96" s="338"/>
      <c r="FZ96" s="338"/>
      <c r="GA96" s="338"/>
      <c r="GB96" s="338"/>
      <c r="GC96" s="338"/>
      <c r="GD96" s="338"/>
      <c r="GE96" s="338"/>
      <c r="GF96" s="338"/>
      <c r="GG96" s="338"/>
      <c r="GH96" s="338"/>
      <c r="GI96" s="338"/>
      <c r="GJ96" s="338"/>
      <c r="GK96" s="338"/>
      <c r="GL96" s="338"/>
      <c r="GM96" s="338"/>
      <c r="GN96" s="338"/>
      <c r="GO96" s="338"/>
      <c r="GP96" s="338"/>
      <c r="GQ96" s="338"/>
      <c r="GR96" s="338"/>
      <c r="GS96" s="338"/>
      <c r="GT96" s="338"/>
      <c r="GU96" s="338"/>
      <c r="GV96" s="338"/>
      <c r="GW96" s="338"/>
      <c r="GX96" s="338"/>
      <c r="GY96" s="338"/>
      <c r="GZ96" s="338"/>
      <c r="HA96" s="338"/>
      <c r="HB96" s="338"/>
      <c r="HC96" s="338"/>
      <c r="HD96" s="338"/>
      <c r="HE96" s="338"/>
      <c r="HF96" s="338"/>
      <c r="HG96" s="338"/>
      <c r="HH96" s="338"/>
      <c r="HI96" s="338"/>
      <c r="HJ96" s="338"/>
      <c r="HK96" s="338"/>
      <c r="HL96" s="338"/>
      <c r="HM96" s="338"/>
      <c r="HN96" s="338"/>
      <c r="HO96" s="338"/>
      <c r="HP96" s="338"/>
      <c r="HQ96" s="338"/>
      <c r="HR96" s="338"/>
      <c r="HS96" s="338"/>
      <c r="HT96" s="338"/>
      <c r="HU96" s="338"/>
      <c r="HV96" s="338"/>
      <c r="HW96" s="338"/>
      <c r="HX96" s="338"/>
      <c r="HY96" s="338"/>
      <c r="HZ96" s="338"/>
      <c r="IA96" s="338"/>
      <c r="IB96" s="338"/>
      <c r="IC96" s="338"/>
      <c r="ID96" s="338"/>
      <c r="IE96" s="338"/>
      <c r="IF96" s="338"/>
      <c r="IG96" s="338"/>
      <c r="IH96" s="338"/>
      <c r="II96" s="338"/>
      <c r="IJ96" s="338"/>
      <c r="IK96" s="338"/>
      <c r="IL96" s="338"/>
      <c r="IM96" s="338"/>
      <c r="IN96" s="338"/>
      <c r="IO96" s="338"/>
    </row>
    <row r="97" spans="1:249" s="334" customFormat="1" ht="36" customHeight="1">
      <c r="A97" s="44" t="s">
        <v>333</v>
      </c>
      <c r="B97" s="64" t="s">
        <v>52</v>
      </c>
      <c r="C97" s="68" t="s">
        <v>59</v>
      </c>
      <c r="D97" s="282" t="s">
        <v>77</v>
      </c>
      <c r="E97" s="561" t="s">
        <v>168</v>
      </c>
      <c r="F97" s="562" t="s">
        <v>53</v>
      </c>
      <c r="G97" s="563" t="s">
        <v>338</v>
      </c>
      <c r="H97" s="91" t="s">
        <v>62</v>
      </c>
      <c r="I97" s="136">
        <v>284549</v>
      </c>
      <c r="J97" s="341"/>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338"/>
      <c r="BF97" s="338"/>
      <c r="BG97" s="338"/>
      <c r="BH97" s="338"/>
      <c r="BI97" s="338"/>
      <c r="BJ97" s="338"/>
      <c r="BK97" s="338"/>
      <c r="BL97" s="338"/>
      <c r="BM97" s="338"/>
      <c r="BN97" s="338"/>
      <c r="BO97" s="338"/>
      <c r="BP97" s="338"/>
      <c r="BQ97" s="338"/>
      <c r="BR97" s="338"/>
      <c r="BS97" s="338"/>
      <c r="BT97" s="338"/>
      <c r="BU97" s="338"/>
      <c r="BV97" s="338"/>
      <c r="BW97" s="338"/>
      <c r="BX97" s="338"/>
      <c r="BY97" s="338"/>
      <c r="BZ97" s="338"/>
      <c r="CA97" s="338"/>
      <c r="CB97" s="338"/>
      <c r="CC97" s="338"/>
      <c r="CD97" s="338"/>
      <c r="CE97" s="338"/>
      <c r="CF97" s="338"/>
      <c r="CG97" s="338"/>
      <c r="CH97" s="338"/>
      <c r="CI97" s="338"/>
      <c r="CJ97" s="338"/>
      <c r="CK97" s="338"/>
      <c r="CL97" s="338"/>
      <c r="CM97" s="338"/>
      <c r="CN97" s="338"/>
      <c r="CO97" s="338"/>
      <c r="CP97" s="338"/>
      <c r="CQ97" s="338"/>
      <c r="CR97" s="338"/>
      <c r="CS97" s="338"/>
      <c r="CT97" s="338"/>
      <c r="CU97" s="338"/>
      <c r="CV97" s="338"/>
      <c r="CW97" s="338"/>
      <c r="CX97" s="338"/>
      <c r="CY97" s="338"/>
      <c r="CZ97" s="338"/>
      <c r="DA97" s="338"/>
      <c r="DB97" s="338"/>
      <c r="DC97" s="338"/>
      <c r="DD97" s="338"/>
      <c r="DE97" s="338"/>
      <c r="DF97" s="338"/>
      <c r="DG97" s="338"/>
      <c r="DH97" s="338"/>
      <c r="DI97" s="338"/>
      <c r="DJ97" s="338"/>
      <c r="DK97" s="338"/>
      <c r="DL97" s="338"/>
      <c r="DM97" s="338"/>
      <c r="DN97" s="338"/>
      <c r="DO97" s="338"/>
      <c r="DP97" s="338"/>
      <c r="DQ97" s="338"/>
      <c r="DR97" s="338"/>
      <c r="DS97" s="338"/>
      <c r="DT97" s="338"/>
      <c r="DU97" s="338"/>
      <c r="DV97" s="338"/>
      <c r="DW97" s="338"/>
      <c r="DX97" s="338"/>
      <c r="DY97" s="338"/>
      <c r="DZ97" s="338"/>
      <c r="EA97" s="338"/>
      <c r="EB97" s="338"/>
      <c r="EC97" s="338"/>
      <c r="ED97" s="338"/>
      <c r="EE97" s="338"/>
      <c r="EF97" s="338"/>
      <c r="EG97" s="338"/>
      <c r="EH97" s="338"/>
      <c r="EI97" s="338"/>
      <c r="EJ97" s="338"/>
      <c r="EK97" s="338"/>
      <c r="EL97" s="338"/>
      <c r="EM97" s="338"/>
      <c r="EN97" s="338"/>
      <c r="EO97" s="338"/>
      <c r="EP97" s="338"/>
      <c r="EQ97" s="338"/>
      <c r="ER97" s="338"/>
      <c r="ES97" s="338"/>
      <c r="ET97" s="338"/>
      <c r="EU97" s="338"/>
      <c r="EV97" s="338"/>
      <c r="EW97" s="338"/>
      <c r="EX97" s="338"/>
      <c r="EY97" s="338"/>
      <c r="EZ97" s="338"/>
      <c r="FA97" s="338"/>
      <c r="FB97" s="338"/>
      <c r="FC97" s="338"/>
      <c r="FD97" s="338"/>
      <c r="FE97" s="338"/>
      <c r="FF97" s="338"/>
      <c r="FG97" s="338"/>
      <c r="FH97" s="338"/>
      <c r="FI97" s="338"/>
      <c r="FJ97" s="338"/>
      <c r="FK97" s="338"/>
      <c r="FL97" s="338"/>
      <c r="FM97" s="338"/>
      <c r="FN97" s="338"/>
      <c r="FO97" s="338"/>
      <c r="FP97" s="338"/>
      <c r="FQ97" s="338"/>
      <c r="FR97" s="338"/>
      <c r="FS97" s="338"/>
      <c r="FT97" s="338"/>
      <c r="FU97" s="338"/>
      <c r="FV97" s="338"/>
      <c r="FW97" s="338"/>
      <c r="FX97" s="338"/>
      <c r="FY97" s="338"/>
      <c r="FZ97" s="338"/>
      <c r="GA97" s="338"/>
      <c r="GB97" s="338"/>
      <c r="GC97" s="338"/>
      <c r="GD97" s="338"/>
      <c r="GE97" s="338"/>
      <c r="GF97" s="338"/>
      <c r="GG97" s="338"/>
      <c r="GH97" s="338"/>
      <c r="GI97" s="338"/>
      <c r="GJ97" s="338"/>
      <c r="GK97" s="338"/>
      <c r="GL97" s="338"/>
      <c r="GM97" s="338"/>
      <c r="GN97" s="338"/>
      <c r="GO97" s="338"/>
      <c r="GP97" s="338"/>
      <c r="GQ97" s="338"/>
      <c r="GR97" s="338"/>
      <c r="GS97" s="338"/>
      <c r="GT97" s="338"/>
      <c r="GU97" s="338"/>
      <c r="GV97" s="338"/>
      <c r="GW97" s="338"/>
      <c r="GX97" s="338"/>
      <c r="GY97" s="338"/>
      <c r="GZ97" s="338"/>
      <c r="HA97" s="338"/>
      <c r="HB97" s="338"/>
      <c r="HC97" s="338"/>
      <c r="HD97" s="338"/>
      <c r="HE97" s="338"/>
      <c r="HF97" s="338"/>
      <c r="HG97" s="338"/>
      <c r="HH97" s="338"/>
      <c r="HI97" s="338"/>
      <c r="HJ97" s="338"/>
      <c r="HK97" s="338"/>
      <c r="HL97" s="338"/>
      <c r="HM97" s="338"/>
      <c r="HN97" s="338"/>
      <c r="HO97" s="338"/>
      <c r="HP97" s="338"/>
      <c r="HQ97" s="338"/>
      <c r="HR97" s="338"/>
      <c r="HS97" s="338"/>
      <c r="HT97" s="338"/>
      <c r="HU97" s="338"/>
      <c r="HV97" s="338"/>
      <c r="HW97" s="338"/>
      <c r="HX97" s="338"/>
      <c r="HY97" s="338"/>
      <c r="HZ97" s="338"/>
      <c r="IA97" s="338"/>
      <c r="IB97" s="338"/>
      <c r="IC97" s="338"/>
      <c r="ID97" s="338"/>
      <c r="IE97" s="338"/>
      <c r="IF97" s="338"/>
      <c r="IG97" s="338"/>
      <c r="IH97" s="338"/>
      <c r="II97" s="338"/>
      <c r="IJ97" s="338"/>
      <c r="IK97" s="338"/>
      <c r="IL97" s="338"/>
      <c r="IM97" s="338"/>
      <c r="IN97" s="338"/>
      <c r="IO97" s="338"/>
    </row>
    <row r="98" spans="1:249" s="14" customFormat="1" ht="24" customHeight="1">
      <c r="A98" s="342" t="s">
        <v>255</v>
      </c>
      <c r="B98" s="624" t="s">
        <v>52</v>
      </c>
      <c r="C98" s="68" t="s">
        <v>59</v>
      </c>
      <c r="D98" s="282" t="s">
        <v>77</v>
      </c>
      <c r="E98" s="561" t="s">
        <v>168</v>
      </c>
      <c r="F98" s="562" t="s">
        <v>53</v>
      </c>
      <c r="G98" s="563" t="s">
        <v>257</v>
      </c>
      <c r="H98" s="564"/>
      <c r="I98" s="130">
        <f>+I99</f>
        <v>100000</v>
      </c>
      <c r="J98" s="341"/>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c r="ID98" s="13"/>
      <c r="IE98" s="13"/>
      <c r="IF98" s="13"/>
      <c r="IG98" s="13"/>
      <c r="IH98" s="13"/>
      <c r="II98" s="13"/>
      <c r="IJ98" s="13"/>
      <c r="IK98" s="13"/>
      <c r="IL98" s="13"/>
      <c r="IM98" s="13"/>
      <c r="IN98" s="13"/>
      <c r="IO98" s="13"/>
    </row>
    <row r="99" spans="1:250" s="332" customFormat="1" ht="37.5" customHeight="1">
      <c r="A99" s="44" t="s">
        <v>333</v>
      </c>
      <c r="B99" s="64" t="s">
        <v>52</v>
      </c>
      <c r="C99" s="68" t="s">
        <v>59</v>
      </c>
      <c r="D99" s="282" t="s">
        <v>77</v>
      </c>
      <c r="E99" s="561" t="s">
        <v>168</v>
      </c>
      <c r="F99" s="562" t="s">
        <v>53</v>
      </c>
      <c r="G99" s="563" t="s">
        <v>257</v>
      </c>
      <c r="H99" s="91" t="s">
        <v>62</v>
      </c>
      <c r="I99" s="136">
        <v>100000</v>
      </c>
      <c r="J99" s="341"/>
      <c r="K99" s="338"/>
      <c r="L99" s="338"/>
      <c r="M99" s="338"/>
      <c r="N99" s="338"/>
      <c r="O99" s="338"/>
      <c r="P99" s="338"/>
      <c r="Q99" s="338"/>
      <c r="R99" s="338"/>
      <c r="S99" s="338"/>
      <c r="T99" s="338"/>
      <c r="U99" s="338"/>
      <c r="V99" s="338"/>
      <c r="W99" s="338"/>
      <c r="X99" s="338"/>
      <c r="Y99" s="338"/>
      <c r="Z99" s="338"/>
      <c r="AA99" s="338"/>
      <c r="AB99" s="338"/>
      <c r="AC99" s="338"/>
      <c r="AD99" s="338"/>
      <c r="AE99" s="338"/>
      <c r="AF99" s="338"/>
      <c r="AG99" s="338"/>
      <c r="AH99" s="338"/>
      <c r="AI99" s="338"/>
      <c r="AJ99" s="338"/>
      <c r="AK99" s="338"/>
      <c r="AL99" s="338"/>
      <c r="AM99" s="338"/>
      <c r="AN99" s="338"/>
      <c r="AO99" s="338"/>
      <c r="AP99" s="338"/>
      <c r="AQ99" s="338"/>
      <c r="AR99" s="338"/>
      <c r="AS99" s="338"/>
      <c r="AT99" s="338"/>
      <c r="AU99" s="338"/>
      <c r="AV99" s="338"/>
      <c r="AW99" s="338"/>
      <c r="AX99" s="338"/>
      <c r="AY99" s="338"/>
      <c r="AZ99" s="338"/>
      <c r="BA99" s="338"/>
      <c r="BB99" s="338"/>
      <c r="BC99" s="338"/>
      <c r="BD99" s="338"/>
      <c r="BE99" s="338"/>
      <c r="BF99" s="338"/>
      <c r="BG99" s="338"/>
      <c r="BH99" s="338"/>
      <c r="BI99" s="338"/>
      <c r="BJ99" s="338"/>
      <c r="BK99" s="338"/>
      <c r="BL99" s="338"/>
      <c r="BM99" s="338"/>
      <c r="BN99" s="338"/>
      <c r="BO99" s="338"/>
      <c r="BP99" s="338"/>
      <c r="BQ99" s="338"/>
      <c r="BR99" s="338"/>
      <c r="BS99" s="338"/>
      <c r="BT99" s="338"/>
      <c r="BU99" s="338"/>
      <c r="BV99" s="338"/>
      <c r="BW99" s="338"/>
      <c r="BX99" s="338"/>
      <c r="BY99" s="338"/>
      <c r="BZ99" s="338"/>
      <c r="CA99" s="338"/>
      <c r="CB99" s="338"/>
      <c r="CC99" s="338"/>
      <c r="CD99" s="338"/>
      <c r="CE99" s="338"/>
      <c r="CF99" s="338"/>
      <c r="CG99" s="338"/>
      <c r="CH99" s="338"/>
      <c r="CI99" s="338"/>
      <c r="CJ99" s="338"/>
      <c r="CK99" s="338"/>
      <c r="CL99" s="338"/>
      <c r="CM99" s="338"/>
      <c r="CN99" s="338"/>
      <c r="CO99" s="338"/>
      <c r="CP99" s="338"/>
      <c r="CQ99" s="338"/>
      <c r="CR99" s="338"/>
      <c r="CS99" s="338"/>
      <c r="CT99" s="338"/>
      <c r="CU99" s="338"/>
      <c r="CV99" s="338"/>
      <c r="CW99" s="338"/>
      <c r="CX99" s="338"/>
      <c r="CY99" s="338"/>
      <c r="CZ99" s="338"/>
      <c r="DA99" s="338"/>
      <c r="DB99" s="338"/>
      <c r="DC99" s="338"/>
      <c r="DD99" s="338"/>
      <c r="DE99" s="338"/>
      <c r="DF99" s="338"/>
      <c r="DG99" s="338"/>
      <c r="DH99" s="338"/>
      <c r="DI99" s="338"/>
      <c r="DJ99" s="338"/>
      <c r="DK99" s="338"/>
      <c r="DL99" s="338"/>
      <c r="DM99" s="338"/>
      <c r="DN99" s="338"/>
      <c r="DO99" s="338"/>
      <c r="DP99" s="338"/>
      <c r="DQ99" s="338"/>
      <c r="DR99" s="338"/>
      <c r="DS99" s="338"/>
      <c r="DT99" s="338"/>
      <c r="DU99" s="338"/>
      <c r="DV99" s="338"/>
      <c r="DW99" s="338"/>
      <c r="DX99" s="338"/>
      <c r="DY99" s="338"/>
      <c r="DZ99" s="338"/>
      <c r="EA99" s="338"/>
      <c r="EB99" s="338"/>
      <c r="EC99" s="338"/>
      <c r="ED99" s="338"/>
      <c r="EE99" s="338"/>
      <c r="EF99" s="338"/>
      <c r="EG99" s="338"/>
      <c r="EH99" s="338"/>
      <c r="EI99" s="338"/>
      <c r="EJ99" s="338"/>
      <c r="EK99" s="338"/>
      <c r="EL99" s="338"/>
      <c r="EM99" s="338"/>
      <c r="EN99" s="338"/>
      <c r="EO99" s="338"/>
      <c r="EP99" s="338"/>
      <c r="EQ99" s="338"/>
      <c r="ER99" s="338"/>
      <c r="ES99" s="338"/>
      <c r="ET99" s="338"/>
      <c r="EU99" s="338"/>
      <c r="EV99" s="338"/>
      <c r="EW99" s="338"/>
      <c r="EX99" s="338"/>
      <c r="EY99" s="338"/>
      <c r="EZ99" s="338"/>
      <c r="FA99" s="338"/>
      <c r="FB99" s="338"/>
      <c r="FC99" s="338"/>
      <c r="FD99" s="338"/>
      <c r="FE99" s="338"/>
      <c r="FF99" s="338"/>
      <c r="FG99" s="338"/>
      <c r="FH99" s="338"/>
      <c r="FI99" s="338"/>
      <c r="FJ99" s="338"/>
      <c r="FK99" s="338"/>
      <c r="FL99" s="338"/>
      <c r="FM99" s="338"/>
      <c r="FN99" s="338"/>
      <c r="FO99" s="338"/>
      <c r="FP99" s="338"/>
      <c r="FQ99" s="338"/>
      <c r="FR99" s="338"/>
      <c r="FS99" s="338"/>
      <c r="FT99" s="338"/>
      <c r="FU99" s="338"/>
      <c r="FV99" s="338"/>
      <c r="FW99" s="338"/>
      <c r="FX99" s="338"/>
      <c r="FY99" s="338"/>
      <c r="FZ99" s="338"/>
      <c r="GA99" s="338"/>
      <c r="GB99" s="338"/>
      <c r="GC99" s="338"/>
      <c r="GD99" s="338"/>
      <c r="GE99" s="338"/>
      <c r="GF99" s="338"/>
      <c r="GG99" s="338"/>
      <c r="GH99" s="338"/>
      <c r="GI99" s="338"/>
      <c r="GJ99" s="338"/>
      <c r="GK99" s="338"/>
      <c r="GL99" s="338"/>
      <c r="GM99" s="338"/>
      <c r="GN99" s="338"/>
      <c r="GO99" s="338"/>
      <c r="GP99" s="338"/>
      <c r="GQ99" s="338"/>
      <c r="GR99" s="338"/>
      <c r="GS99" s="338"/>
      <c r="GT99" s="338"/>
      <c r="GU99" s="338"/>
      <c r="GV99" s="338"/>
      <c r="GW99" s="338"/>
      <c r="GX99" s="338"/>
      <c r="GY99" s="338"/>
      <c r="GZ99" s="338"/>
      <c r="HA99" s="338"/>
      <c r="HB99" s="338"/>
      <c r="HC99" s="338"/>
      <c r="HD99" s="338"/>
      <c r="HE99" s="338"/>
      <c r="HF99" s="338"/>
      <c r="HG99" s="338"/>
      <c r="HH99" s="338"/>
      <c r="HI99" s="338"/>
      <c r="HJ99" s="338"/>
      <c r="HK99" s="338"/>
      <c r="HL99" s="338"/>
      <c r="HM99" s="338"/>
      <c r="HN99" s="338"/>
      <c r="HO99" s="338"/>
      <c r="HP99" s="338"/>
      <c r="HQ99" s="338"/>
      <c r="HR99" s="338"/>
      <c r="HS99" s="338"/>
      <c r="HT99" s="338"/>
      <c r="HU99" s="338"/>
      <c r="HV99" s="338"/>
      <c r="HW99" s="338"/>
      <c r="HX99" s="338"/>
      <c r="HY99" s="338"/>
      <c r="HZ99" s="338"/>
      <c r="IA99" s="338"/>
      <c r="IB99" s="338"/>
      <c r="IC99" s="338"/>
      <c r="ID99" s="338"/>
      <c r="IE99" s="338"/>
      <c r="IF99" s="338"/>
      <c r="IG99" s="338"/>
      <c r="IH99" s="338"/>
      <c r="II99" s="338"/>
      <c r="IJ99" s="338"/>
      <c r="IK99" s="338"/>
      <c r="IL99" s="338"/>
      <c r="IM99" s="338"/>
      <c r="IN99" s="338"/>
      <c r="IO99" s="338"/>
      <c r="IP99" s="338"/>
    </row>
    <row r="100" spans="1:39" s="9" customFormat="1" ht="62.25">
      <c r="A100" s="514" t="s">
        <v>186</v>
      </c>
      <c r="B100" s="592" t="s">
        <v>52</v>
      </c>
      <c r="C100" s="517" t="s">
        <v>59</v>
      </c>
      <c r="D100" s="516" t="s">
        <v>77</v>
      </c>
      <c r="E100" s="402" t="s">
        <v>258</v>
      </c>
      <c r="F100" s="454" t="s">
        <v>237</v>
      </c>
      <c r="G100" s="434" t="s">
        <v>238</v>
      </c>
      <c r="H100" s="517"/>
      <c r="I100" s="518">
        <f>SUM(I101)</f>
        <v>182052</v>
      </c>
      <c r="J100" s="333"/>
      <c r="K100" s="334"/>
      <c r="L100" s="334"/>
      <c r="M100" s="334"/>
      <c r="N100" s="334"/>
      <c r="O100" s="334"/>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row>
    <row r="101" spans="1:249" s="334" customFormat="1" ht="79.5" customHeight="1">
      <c r="A101" s="342" t="s">
        <v>187</v>
      </c>
      <c r="B101" s="624" t="s">
        <v>52</v>
      </c>
      <c r="C101" s="68" t="s">
        <v>59</v>
      </c>
      <c r="D101" s="282" t="s">
        <v>77</v>
      </c>
      <c r="E101" s="561" t="s">
        <v>97</v>
      </c>
      <c r="F101" s="562" t="s">
        <v>237</v>
      </c>
      <c r="G101" s="563" t="s">
        <v>238</v>
      </c>
      <c r="H101" s="564"/>
      <c r="I101" s="136">
        <f>SUM(I102)</f>
        <v>182052</v>
      </c>
      <c r="J101" s="341"/>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38"/>
      <c r="AW101" s="338"/>
      <c r="AX101" s="338"/>
      <c r="AY101" s="338"/>
      <c r="AZ101" s="338"/>
      <c r="BA101" s="338"/>
      <c r="BB101" s="338"/>
      <c r="BC101" s="338"/>
      <c r="BD101" s="338"/>
      <c r="BE101" s="338"/>
      <c r="BF101" s="338"/>
      <c r="BG101" s="338"/>
      <c r="BH101" s="338"/>
      <c r="BI101" s="338"/>
      <c r="BJ101" s="338"/>
      <c r="BK101" s="338"/>
      <c r="BL101" s="338"/>
      <c r="BM101" s="338"/>
      <c r="BN101" s="338"/>
      <c r="BO101" s="338"/>
      <c r="BP101" s="338"/>
      <c r="BQ101" s="338"/>
      <c r="BR101" s="338"/>
      <c r="BS101" s="338"/>
      <c r="BT101" s="338"/>
      <c r="BU101" s="338"/>
      <c r="BV101" s="338"/>
      <c r="BW101" s="338"/>
      <c r="BX101" s="338"/>
      <c r="BY101" s="338"/>
      <c r="BZ101" s="338"/>
      <c r="CA101" s="338"/>
      <c r="CB101" s="338"/>
      <c r="CC101" s="338"/>
      <c r="CD101" s="338"/>
      <c r="CE101" s="338"/>
      <c r="CF101" s="338"/>
      <c r="CG101" s="338"/>
      <c r="CH101" s="338"/>
      <c r="CI101" s="338"/>
      <c r="CJ101" s="338"/>
      <c r="CK101" s="338"/>
      <c r="CL101" s="338"/>
      <c r="CM101" s="338"/>
      <c r="CN101" s="338"/>
      <c r="CO101" s="338"/>
      <c r="CP101" s="338"/>
      <c r="CQ101" s="338"/>
      <c r="CR101" s="338"/>
      <c r="CS101" s="338"/>
      <c r="CT101" s="338"/>
      <c r="CU101" s="338"/>
      <c r="CV101" s="338"/>
      <c r="CW101" s="338"/>
      <c r="CX101" s="338"/>
      <c r="CY101" s="338"/>
      <c r="CZ101" s="338"/>
      <c r="DA101" s="338"/>
      <c r="DB101" s="338"/>
      <c r="DC101" s="338"/>
      <c r="DD101" s="338"/>
      <c r="DE101" s="338"/>
      <c r="DF101" s="338"/>
      <c r="DG101" s="338"/>
      <c r="DH101" s="338"/>
      <c r="DI101" s="338"/>
      <c r="DJ101" s="338"/>
      <c r="DK101" s="338"/>
      <c r="DL101" s="338"/>
      <c r="DM101" s="338"/>
      <c r="DN101" s="338"/>
      <c r="DO101" s="338"/>
      <c r="DP101" s="338"/>
      <c r="DQ101" s="338"/>
      <c r="DR101" s="338"/>
      <c r="DS101" s="338"/>
      <c r="DT101" s="338"/>
      <c r="DU101" s="338"/>
      <c r="DV101" s="338"/>
      <c r="DW101" s="338"/>
      <c r="DX101" s="338"/>
      <c r="DY101" s="338"/>
      <c r="DZ101" s="338"/>
      <c r="EA101" s="338"/>
      <c r="EB101" s="338"/>
      <c r="EC101" s="338"/>
      <c r="ED101" s="338"/>
      <c r="EE101" s="338"/>
      <c r="EF101" s="338"/>
      <c r="EG101" s="338"/>
      <c r="EH101" s="338"/>
      <c r="EI101" s="338"/>
      <c r="EJ101" s="338"/>
      <c r="EK101" s="338"/>
      <c r="EL101" s="338"/>
      <c r="EM101" s="338"/>
      <c r="EN101" s="338"/>
      <c r="EO101" s="338"/>
      <c r="EP101" s="338"/>
      <c r="EQ101" s="338"/>
      <c r="ER101" s="338"/>
      <c r="ES101" s="338"/>
      <c r="ET101" s="338"/>
      <c r="EU101" s="338"/>
      <c r="EV101" s="338"/>
      <c r="EW101" s="338"/>
      <c r="EX101" s="338"/>
      <c r="EY101" s="338"/>
      <c r="EZ101" s="338"/>
      <c r="FA101" s="338"/>
      <c r="FB101" s="338"/>
      <c r="FC101" s="338"/>
      <c r="FD101" s="338"/>
      <c r="FE101" s="338"/>
      <c r="FF101" s="338"/>
      <c r="FG101" s="338"/>
      <c r="FH101" s="338"/>
      <c r="FI101" s="338"/>
      <c r="FJ101" s="338"/>
      <c r="FK101" s="338"/>
      <c r="FL101" s="338"/>
      <c r="FM101" s="338"/>
      <c r="FN101" s="338"/>
      <c r="FO101" s="338"/>
      <c r="FP101" s="338"/>
      <c r="FQ101" s="338"/>
      <c r="FR101" s="338"/>
      <c r="FS101" s="338"/>
      <c r="FT101" s="338"/>
      <c r="FU101" s="338"/>
      <c r="FV101" s="338"/>
      <c r="FW101" s="338"/>
      <c r="FX101" s="338"/>
      <c r="FY101" s="338"/>
      <c r="FZ101" s="338"/>
      <c r="GA101" s="338"/>
      <c r="GB101" s="338"/>
      <c r="GC101" s="338"/>
      <c r="GD101" s="338"/>
      <c r="GE101" s="338"/>
      <c r="GF101" s="338"/>
      <c r="GG101" s="338"/>
      <c r="GH101" s="338"/>
      <c r="GI101" s="338"/>
      <c r="GJ101" s="338"/>
      <c r="GK101" s="338"/>
      <c r="GL101" s="338"/>
      <c r="GM101" s="338"/>
      <c r="GN101" s="338"/>
      <c r="GO101" s="338"/>
      <c r="GP101" s="338"/>
      <c r="GQ101" s="338"/>
      <c r="GR101" s="338"/>
      <c r="GS101" s="338"/>
      <c r="GT101" s="338"/>
      <c r="GU101" s="338"/>
      <c r="GV101" s="338"/>
      <c r="GW101" s="338"/>
      <c r="GX101" s="338"/>
      <c r="GY101" s="338"/>
      <c r="GZ101" s="338"/>
      <c r="HA101" s="338"/>
      <c r="HB101" s="338"/>
      <c r="HC101" s="338"/>
      <c r="HD101" s="338"/>
      <c r="HE101" s="338"/>
      <c r="HF101" s="338"/>
      <c r="HG101" s="338"/>
      <c r="HH101" s="338"/>
      <c r="HI101" s="338"/>
      <c r="HJ101" s="338"/>
      <c r="HK101" s="338"/>
      <c r="HL101" s="338"/>
      <c r="HM101" s="338"/>
      <c r="HN101" s="338"/>
      <c r="HO101" s="338"/>
      <c r="HP101" s="338"/>
      <c r="HQ101" s="338"/>
      <c r="HR101" s="338"/>
      <c r="HS101" s="338"/>
      <c r="HT101" s="338"/>
      <c r="HU101" s="338"/>
      <c r="HV101" s="338"/>
      <c r="HW101" s="338"/>
      <c r="HX101" s="338"/>
      <c r="HY101" s="338"/>
      <c r="HZ101" s="338"/>
      <c r="IA101" s="338"/>
      <c r="IB101" s="338"/>
      <c r="IC101" s="338"/>
      <c r="ID101" s="338"/>
      <c r="IE101" s="338"/>
      <c r="IF101" s="338"/>
      <c r="IG101" s="338"/>
      <c r="IH101" s="338"/>
      <c r="II101" s="338"/>
      <c r="IJ101" s="338"/>
      <c r="IK101" s="338"/>
      <c r="IL101" s="338"/>
      <c r="IM101" s="338"/>
      <c r="IN101" s="338"/>
      <c r="IO101" s="338"/>
    </row>
    <row r="102" spans="1:249" s="334" customFormat="1" ht="49.5" customHeight="1">
      <c r="A102" s="342" t="s">
        <v>260</v>
      </c>
      <c r="B102" s="624" t="s">
        <v>52</v>
      </c>
      <c r="C102" s="68" t="s">
        <v>59</v>
      </c>
      <c r="D102" s="282" t="s">
        <v>77</v>
      </c>
      <c r="E102" s="561" t="s">
        <v>97</v>
      </c>
      <c r="F102" s="562" t="s">
        <v>53</v>
      </c>
      <c r="G102" s="563" t="s">
        <v>238</v>
      </c>
      <c r="H102" s="564"/>
      <c r="I102" s="136">
        <f>SUM(I103)</f>
        <v>182052</v>
      </c>
      <c r="J102" s="341"/>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8"/>
      <c r="AN102" s="338"/>
      <c r="AO102" s="338"/>
      <c r="AP102" s="338"/>
      <c r="AQ102" s="338"/>
      <c r="AR102" s="338"/>
      <c r="AS102" s="338"/>
      <c r="AT102" s="338"/>
      <c r="AU102" s="338"/>
      <c r="AV102" s="338"/>
      <c r="AW102" s="338"/>
      <c r="AX102" s="338"/>
      <c r="AY102" s="338"/>
      <c r="AZ102" s="338"/>
      <c r="BA102" s="338"/>
      <c r="BB102" s="338"/>
      <c r="BC102" s="338"/>
      <c r="BD102" s="338"/>
      <c r="BE102" s="338"/>
      <c r="BF102" s="338"/>
      <c r="BG102" s="338"/>
      <c r="BH102" s="338"/>
      <c r="BI102" s="338"/>
      <c r="BJ102" s="338"/>
      <c r="BK102" s="338"/>
      <c r="BL102" s="338"/>
      <c r="BM102" s="338"/>
      <c r="BN102" s="338"/>
      <c r="BO102" s="338"/>
      <c r="BP102" s="338"/>
      <c r="BQ102" s="338"/>
      <c r="BR102" s="338"/>
      <c r="BS102" s="338"/>
      <c r="BT102" s="338"/>
      <c r="BU102" s="338"/>
      <c r="BV102" s="338"/>
      <c r="BW102" s="338"/>
      <c r="BX102" s="338"/>
      <c r="BY102" s="338"/>
      <c r="BZ102" s="338"/>
      <c r="CA102" s="338"/>
      <c r="CB102" s="338"/>
      <c r="CC102" s="338"/>
      <c r="CD102" s="338"/>
      <c r="CE102" s="338"/>
      <c r="CF102" s="338"/>
      <c r="CG102" s="338"/>
      <c r="CH102" s="338"/>
      <c r="CI102" s="338"/>
      <c r="CJ102" s="338"/>
      <c r="CK102" s="338"/>
      <c r="CL102" s="338"/>
      <c r="CM102" s="338"/>
      <c r="CN102" s="338"/>
      <c r="CO102" s="338"/>
      <c r="CP102" s="338"/>
      <c r="CQ102" s="338"/>
      <c r="CR102" s="338"/>
      <c r="CS102" s="338"/>
      <c r="CT102" s="338"/>
      <c r="CU102" s="338"/>
      <c r="CV102" s="338"/>
      <c r="CW102" s="338"/>
      <c r="CX102" s="338"/>
      <c r="CY102" s="338"/>
      <c r="CZ102" s="338"/>
      <c r="DA102" s="338"/>
      <c r="DB102" s="338"/>
      <c r="DC102" s="338"/>
      <c r="DD102" s="338"/>
      <c r="DE102" s="338"/>
      <c r="DF102" s="338"/>
      <c r="DG102" s="338"/>
      <c r="DH102" s="338"/>
      <c r="DI102" s="338"/>
      <c r="DJ102" s="338"/>
      <c r="DK102" s="338"/>
      <c r="DL102" s="338"/>
      <c r="DM102" s="338"/>
      <c r="DN102" s="338"/>
      <c r="DO102" s="338"/>
      <c r="DP102" s="338"/>
      <c r="DQ102" s="338"/>
      <c r="DR102" s="338"/>
      <c r="DS102" s="338"/>
      <c r="DT102" s="338"/>
      <c r="DU102" s="338"/>
      <c r="DV102" s="338"/>
      <c r="DW102" s="338"/>
      <c r="DX102" s="338"/>
      <c r="DY102" s="338"/>
      <c r="DZ102" s="338"/>
      <c r="EA102" s="338"/>
      <c r="EB102" s="338"/>
      <c r="EC102" s="338"/>
      <c r="ED102" s="338"/>
      <c r="EE102" s="338"/>
      <c r="EF102" s="338"/>
      <c r="EG102" s="338"/>
      <c r="EH102" s="338"/>
      <c r="EI102" s="338"/>
      <c r="EJ102" s="338"/>
      <c r="EK102" s="338"/>
      <c r="EL102" s="338"/>
      <c r="EM102" s="338"/>
      <c r="EN102" s="338"/>
      <c r="EO102" s="338"/>
      <c r="EP102" s="338"/>
      <c r="EQ102" s="338"/>
      <c r="ER102" s="338"/>
      <c r="ES102" s="338"/>
      <c r="ET102" s="338"/>
      <c r="EU102" s="338"/>
      <c r="EV102" s="338"/>
      <c r="EW102" s="338"/>
      <c r="EX102" s="338"/>
      <c r="EY102" s="338"/>
      <c r="EZ102" s="338"/>
      <c r="FA102" s="338"/>
      <c r="FB102" s="338"/>
      <c r="FC102" s="338"/>
      <c r="FD102" s="338"/>
      <c r="FE102" s="338"/>
      <c r="FF102" s="338"/>
      <c r="FG102" s="338"/>
      <c r="FH102" s="338"/>
      <c r="FI102" s="338"/>
      <c r="FJ102" s="338"/>
      <c r="FK102" s="338"/>
      <c r="FL102" s="338"/>
      <c r="FM102" s="338"/>
      <c r="FN102" s="338"/>
      <c r="FO102" s="338"/>
      <c r="FP102" s="338"/>
      <c r="FQ102" s="338"/>
      <c r="FR102" s="338"/>
      <c r="FS102" s="338"/>
      <c r="FT102" s="338"/>
      <c r="FU102" s="338"/>
      <c r="FV102" s="338"/>
      <c r="FW102" s="338"/>
      <c r="FX102" s="338"/>
      <c r="FY102" s="338"/>
      <c r="FZ102" s="338"/>
      <c r="GA102" s="338"/>
      <c r="GB102" s="338"/>
      <c r="GC102" s="338"/>
      <c r="GD102" s="338"/>
      <c r="GE102" s="338"/>
      <c r="GF102" s="338"/>
      <c r="GG102" s="338"/>
      <c r="GH102" s="338"/>
      <c r="GI102" s="338"/>
      <c r="GJ102" s="338"/>
      <c r="GK102" s="338"/>
      <c r="GL102" s="338"/>
      <c r="GM102" s="338"/>
      <c r="GN102" s="338"/>
      <c r="GO102" s="338"/>
      <c r="GP102" s="338"/>
      <c r="GQ102" s="338"/>
      <c r="GR102" s="338"/>
      <c r="GS102" s="338"/>
      <c r="GT102" s="338"/>
      <c r="GU102" s="338"/>
      <c r="GV102" s="338"/>
      <c r="GW102" s="338"/>
      <c r="GX102" s="338"/>
      <c r="GY102" s="338"/>
      <c r="GZ102" s="338"/>
      <c r="HA102" s="338"/>
      <c r="HB102" s="338"/>
      <c r="HC102" s="338"/>
      <c r="HD102" s="338"/>
      <c r="HE102" s="338"/>
      <c r="HF102" s="338"/>
      <c r="HG102" s="338"/>
      <c r="HH102" s="338"/>
      <c r="HI102" s="338"/>
      <c r="HJ102" s="338"/>
      <c r="HK102" s="338"/>
      <c r="HL102" s="338"/>
      <c r="HM102" s="338"/>
      <c r="HN102" s="338"/>
      <c r="HO102" s="338"/>
      <c r="HP102" s="338"/>
      <c r="HQ102" s="338"/>
      <c r="HR102" s="338"/>
      <c r="HS102" s="338"/>
      <c r="HT102" s="338"/>
      <c r="HU102" s="338"/>
      <c r="HV102" s="338"/>
      <c r="HW102" s="338"/>
      <c r="HX102" s="338"/>
      <c r="HY102" s="338"/>
      <c r="HZ102" s="338"/>
      <c r="IA102" s="338"/>
      <c r="IB102" s="338"/>
      <c r="IC102" s="338"/>
      <c r="ID102" s="338"/>
      <c r="IE102" s="338"/>
      <c r="IF102" s="338"/>
      <c r="IG102" s="338"/>
      <c r="IH102" s="338"/>
      <c r="II102" s="338"/>
      <c r="IJ102" s="338"/>
      <c r="IK102" s="338"/>
      <c r="IL102" s="338"/>
      <c r="IM102" s="338"/>
      <c r="IN102" s="338"/>
      <c r="IO102" s="338"/>
    </row>
    <row r="103" spans="1:249" s="334" customFormat="1" ht="17.25">
      <c r="A103" s="342" t="s">
        <v>98</v>
      </c>
      <c r="B103" s="624" t="s">
        <v>52</v>
      </c>
      <c r="C103" s="68" t="s">
        <v>59</v>
      </c>
      <c r="D103" s="282" t="s">
        <v>77</v>
      </c>
      <c r="E103" s="561" t="s">
        <v>97</v>
      </c>
      <c r="F103" s="562" t="s">
        <v>53</v>
      </c>
      <c r="G103" s="563" t="s">
        <v>259</v>
      </c>
      <c r="H103" s="564"/>
      <c r="I103" s="130">
        <f>+I104</f>
        <v>182052</v>
      </c>
      <c r="J103" s="341"/>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38"/>
      <c r="AY103" s="338"/>
      <c r="AZ103" s="338"/>
      <c r="BA103" s="338"/>
      <c r="BB103" s="338"/>
      <c r="BC103" s="338"/>
      <c r="BD103" s="338"/>
      <c r="BE103" s="338"/>
      <c r="BF103" s="338"/>
      <c r="BG103" s="338"/>
      <c r="BH103" s="338"/>
      <c r="BI103" s="338"/>
      <c r="BJ103" s="338"/>
      <c r="BK103" s="338"/>
      <c r="BL103" s="338"/>
      <c r="BM103" s="338"/>
      <c r="BN103" s="338"/>
      <c r="BO103" s="338"/>
      <c r="BP103" s="338"/>
      <c r="BQ103" s="338"/>
      <c r="BR103" s="338"/>
      <c r="BS103" s="338"/>
      <c r="BT103" s="338"/>
      <c r="BU103" s="338"/>
      <c r="BV103" s="338"/>
      <c r="BW103" s="338"/>
      <c r="BX103" s="338"/>
      <c r="BY103" s="338"/>
      <c r="BZ103" s="338"/>
      <c r="CA103" s="338"/>
      <c r="CB103" s="338"/>
      <c r="CC103" s="338"/>
      <c r="CD103" s="338"/>
      <c r="CE103" s="338"/>
      <c r="CF103" s="338"/>
      <c r="CG103" s="338"/>
      <c r="CH103" s="338"/>
      <c r="CI103" s="338"/>
      <c r="CJ103" s="338"/>
      <c r="CK103" s="338"/>
      <c r="CL103" s="338"/>
      <c r="CM103" s="338"/>
      <c r="CN103" s="338"/>
      <c r="CO103" s="338"/>
      <c r="CP103" s="338"/>
      <c r="CQ103" s="338"/>
      <c r="CR103" s="338"/>
      <c r="CS103" s="338"/>
      <c r="CT103" s="338"/>
      <c r="CU103" s="338"/>
      <c r="CV103" s="338"/>
      <c r="CW103" s="338"/>
      <c r="CX103" s="338"/>
      <c r="CY103" s="338"/>
      <c r="CZ103" s="338"/>
      <c r="DA103" s="338"/>
      <c r="DB103" s="338"/>
      <c r="DC103" s="338"/>
      <c r="DD103" s="338"/>
      <c r="DE103" s="338"/>
      <c r="DF103" s="338"/>
      <c r="DG103" s="338"/>
      <c r="DH103" s="338"/>
      <c r="DI103" s="338"/>
      <c r="DJ103" s="338"/>
      <c r="DK103" s="338"/>
      <c r="DL103" s="338"/>
      <c r="DM103" s="338"/>
      <c r="DN103" s="338"/>
      <c r="DO103" s="338"/>
      <c r="DP103" s="338"/>
      <c r="DQ103" s="338"/>
      <c r="DR103" s="338"/>
      <c r="DS103" s="338"/>
      <c r="DT103" s="338"/>
      <c r="DU103" s="338"/>
      <c r="DV103" s="338"/>
      <c r="DW103" s="338"/>
      <c r="DX103" s="338"/>
      <c r="DY103" s="338"/>
      <c r="DZ103" s="338"/>
      <c r="EA103" s="338"/>
      <c r="EB103" s="338"/>
      <c r="EC103" s="338"/>
      <c r="ED103" s="338"/>
      <c r="EE103" s="338"/>
      <c r="EF103" s="338"/>
      <c r="EG103" s="338"/>
      <c r="EH103" s="338"/>
      <c r="EI103" s="338"/>
      <c r="EJ103" s="338"/>
      <c r="EK103" s="338"/>
      <c r="EL103" s="338"/>
      <c r="EM103" s="338"/>
      <c r="EN103" s="338"/>
      <c r="EO103" s="338"/>
      <c r="EP103" s="338"/>
      <c r="EQ103" s="338"/>
      <c r="ER103" s="338"/>
      <c r="ES103" s="338"/>
      <c r="ET103" s="338"/>
      <c r="EU103" s="338"/>
      <c r="EV103" s="338"/>
      <c r="EW103" s="338"/>
      <c r="EX103" s="338"/>
      <c r="EY103" s="338"/>
      <c r="EZ103" s="338"/>
      <c r="FA103" s="338"/>
      <c r="FB103" s="338"/>
      <c r="FC103" s="338"/>
      <c r="FD103" s="338"/>
      <c r="FE103" s="338"/>
      <c r="FF103" s="338"/>
      <c r="FG103" s="338"/>
      <c r="FH103" s="338"/>
      <c r="FI103" s="338"/>
      <c r="FJ103" s="338"/>
      <c r="FK103" s="338"/>
      <c r="FL103" s="338"/>
      <c r="FM103" s="338"/>
      <c r="FN103" s="338"/>
      <c r="FO103" s="338"/>
      <c r="FP103" s="338"/>
      <c r="FQ103" s="338"/>
      <c r="FR103" s="338"/>
      <c r="FS103" s="338"/>
      <c r="FT103" s="338"/>
      <c r="FU103" s="338"/>
      <c r="FV103" s="338"/>
      <c r="FW103" s="338"/>
      <c r="FX103" s="338"/>
      <c r="FY103" s="338"/>
      <c r="FZ103" s="338"/>
      <c r="GA103" s="338"/>
      <c r="GB103" s="338"/>
      <c r="GC103" s="338"/>
      <c r="GD103" s="338"/>
      <c r="GE103" s="338"/>
      <c r="GF103" s="338"/>
      <c r="GG103" s="338"/>
      <c r="GH103" s="338"/>
      <c r="GI103" s="338"/>
      <c r="GJ103" s="338"/>
      <c r="GK103" s="338"/>
      <c r="GL103" s="338"/>
      <c r="GM103" s="338"/>
      <c r="GN103" s="338"/>
      <c r="GO103" s="338"/>
      <c r="GP103" s="338"/>
      <c r="GQ103" s="338"/>
      <c r="GR103" s="338"/>
      <c r="GS103" s="338"/>
      <c r="GT103" s="338"/>
      <c r="GU103" s="338"/>
      <c r="GV103" s="338"/>
      <c r="GW103" s="338"/>
      <c r="GX103" s="338"/>
      <c r="GY103" s="338"/>
      <c r="GZ103" s="338"/>
      <c r="HA103" s="338"/>
      <c r="HB103" s="338"/>
      <c r="HC103" s="338"/>
      <c r="HD103" s="338"/>
      <c r="HE103" s="338"/>
      <c r="HF103" s="338"/>
      <c r="HG103" s="338"/>
      <c r="HH103" s="338"/>
      <c r="HI103" s="338"/>
      <c r="HJ103" s="338"/>
      <c r="HK103" s="338"/>
      <c r="HL103" s="338"/>
      <c r="HM103" s="338"/>
      <c r="HN103" s="338"/>
      <c r="HO103" s="338"/>
      <c r="HP103" s="338"/>
      <c r="HQ103" s="338"/>
      <c r="HR103" s="338"/>
      <c r="HS103" s="338"/>
      <c r="HT103" s="338"/>
      <c r="HU103" s="338"/>
      <c r="HV103" s="338"/>
      <c r="HW103" s="338"/>
      <c r="HX103" s="338"/>
      <c r="HY103" s="338"/>
      <c r="HZ103" s="338"/>
      <c r="IA103" s="338"/>
      <c r="IB103" s="338"/>
      <c r="IC103" s="338"/>
      <c r="ID103" s="338"/>
      <c r="IE103" s="338"/>
      <c r="IF103" s="338"/>
      <c r="IG103" s="338"/>
      <c r="IH103" s="338"/>
      <c r="II103" s="338"/>
      <c r="IJ103" s="338"/>
      <c r="IK103" s="338"/>
      <c r="IL103" s="338"/>
      <c r="IM103" s="338"/>
      <c r="IN103" s="338"/>
      <c r="IO103" s="338"/>
    </row>
    <row r="104" spans="1:249" s="334" customFormat="1" ht="30.75">
      <c r="A104" s="44" t="s">
        <v>333</v>
      </c>
      <c r="B104" s="64" t="s">
        <v>52</v>
      </c>
      <c r="C104" s="68" t="s">
        <v>59</v>
      </c>
      <c r="D104" s="282" t="s">
        <v>77</v>
      </c>
      <c r="E104" s="561" t="s">
        <v>97</v>
      </c>
      <c r="F104" s="562" t="s">
        <v>53</v>
      </c>
      <c r="G104" s="563" t="s">
        <v>259</v>
      </c>
      <c r="H104" s="91" t="s">
        <v>62</v>
      </c>
      <c r="I104" s="136">
        <v>182052</v>
      </c>
      <c r="J104" s="341"/>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8"/>
      <c r="BJ104" s="338"/>
      <c r="BK104" s="338"/>
      <c r="BL104" s="338"/>
      <c r="BM104" s="338"/>
      <c r="BN104" s="338"/>
      <c r="BO104" s="338"/>
      <c r="BP104" s="338"/>
      <c r="BQ104" s="338"/>
      <c r="BR104" s="338"/>
      <c r="BS104" s="338"/>
      <c r="BT104" s="338"/>
      <c r="BU104" s="338"/>
      <c r="BV104" s="338"/>
      <c r="BW104" s="338"/>
      <c r="BX104" s="338"/>
      <c r="BY104" s="338"/>
      <c r="BZ104" s="338"/>
      <c r="CA104" s="338"/>
      <c r="CB104" s="338"/>
      <c r="CC104" s="338"/>
      <c r="CD104" s="338"/>
      <c r="CE104" s="338"/>
      <c r="CF104" s="338"/>
      <c r="CG104" s="338"/>
      <c r="CH104" s="338"/>
      <c r="CI104" s="338"/>
      <c r="CJ104" s="338"/>
      <c r="CK104" s="338"/>
      <c r="CL104" s="338"/>
      <c r="CM104" s="338"/>
      <c r="CN104" s="338"/>
      <c r="CO104" s="338"/>
      <c r="CP104" s="338"/>
      <c r="CQ104" s="338"/>
      <c r="CR104" s="338"/>
      <c r="CS104" s="338"/>
      <c r="CT104" s="338"/>
      <c r="CU104" s="338"/>
      <c r="CV104" s="338"/>
      <c r="CW104" s="338"/>
      <c r="CX104" s="338"/>
      <c r="CY104" s="338"/>
      <c r="CZ104" s="338"/>
      <c r="DA104" s="338"/>
      <c r="DB104" s="338"/>
      <c r="DC104" s="338"/>
      <c r="DD104" s="338"/>
      <c r="DE104" s="338"/>
      <c r="DF104" s="338"/>
      <c r="DG104" s="338"/>
      <c r="DH104" s="338"/>
      <c r="DI104" s="338"/>
      <c r="DJ104" s="338"/>
      <c r="DK104" s="338"/>
      <c r="DL104" s="338"/>
      <c r="DM104" s="338"/>
      <c r="DN104" s="338"/>
      <c r="DO104" s="338"/>
      <c r="DP104" s="338"/>
      <c r="DQ104" s="338"/>
      <c r="DR104" s="338"/>
      <c r="DS104" s="338"/>
      <c r="DT104" s="338"/>
      <c r="DU104" s="338"/>
      <c r="DV104" s="338"/>
      <c r="DW104" s="338"/>
      <c r="DX104" s="338"/>
      <c r="DY104" s="338"/>
      <c r="DZ104" s="338"/>
      <c r="EA104" s="338"/>
      <c r="EB104" s="338"/>
      <c r="EC104" s="338"/>
      <c r="ED104" s="338"/>
      <c r="EE104" s="338"/>
      <c r="EF104" s="338"/>
      <c r="EG104" s="338"/>
      <c r="EH104" s="338"/>
      <c r="EI104" s="338"/>
      <c r="EJ104" s="338"/>
      <c r="EK104" s="338"/>
      <c r="EL104" s="338"/>
      <c r="EM104" s="338"/>
      <c r="EN104" s="338"/>
      <c r="EO104" s="338"/>
      <c r="EP104" s="338"/>
      <c r="EQ104" s="338"/>
      <c r="ER104" s="338"/>
      <c r="ES104" s="338"/>
      <c r="ET104" s="338"/>
      <c r="EU104" s="338"/>
      <c r="EV104" s="338"/>
      <c r="EW104" s="338"/>
      <c r="EX104" s="338"/>
      <c r="EY104" s="338"/>
      <c r="EZ104" s="338"/>
      <c r="FA104" s="338"/>
      <c r="FB104" s="338"/>
      <c r="FC104" s="338"/>
      <c r="FD104" s="338"/>
      <c r="FE104" s="338"/>
      <c r="FF104" s="338"/>
      <c r="FG104" s="338"/>
      <c r="FH104" s="338"/>
      <c r="FI104" s="338"/>
      <c r="FJ104" s="338"/>
      <c r="FK104" s="338"/>
      <c r="FL104" s="338"/>
      <c r="FM104" s="338"/>
      <c r="FN104" s="338"/>
      <c r="FO104" s="338"/>
      <c r="FP104" s="338"/>
      <c r="FQ104" s="338"/>
      <c r="FR104" s="338"/>
      <c r="FS104" s="338"/>
      <c r="FT104" s="338"/>
      <c r="FU104" s="338"/>
      <c r="FV104" s="338"/>
      <c r="FW104" s="338"/>
      <c r="FX104" s="338"/>
      <c r="FY104" s="338"/>
      <c r="FZ104" s="338"/>
      <c r="GA104" s="338"/>
      <c r="GB104" s="338"/>
      <c r="GC104" s="338"/>
      <c r="GD104" s="338"/>
      <c r="GE104" s="338"/>
      <c r="GF104" s="338"/>
      <c r="GG104" s="338"/>
      <c r="GH104" s="338"/>
      <c r="GI104" s="338"/>
      <c r="GJ104" s="338"/>
      <c r="GK104" s="338"/>
      <c r="GL104" s="338"/>
      <c r="GM104" s="338"/>
      <c r="GN104" s="338"/>
      <c r="GO104" s="338"/>
      <c r="GP104" s="338"/>
      <c r="GQ104" s="338"/>
      <c r="GR104" s="338"/>
      <c r="GS104" s="338"/>
      <c r="GT104" s="338"/>
      <c r="GU104" s="338"/>
      <c r="GV104" s="338"/>
      <c r="GW104" s="338"/>
      <c r="GX104" s="338"/>
      <c r="GY104" s="338"/>
      <c r="GZ104" s="338"/>
      <c r="HA104" s="338"/>
      <c r="HB104" s="338"/>
      <c r="HC104" s="338"/>
      <c r="HD104" s="338"/>
      <c r="HE104" s="338"/>
      <c r="HF104" s="338"/>
      <c r="HG104" s="338"/>
      <c r="HH104" s="338"/>
      <c r="HI104" s="338"/>
      <c r="HJ104" s="338"/>
      <c r="HK104" s="338"/>
      <c r="HL104" s="338"/>
      <c r="HM104" s="338"/>
      <c r="HN104" s="338"/>
      <c r="HO104" s="338"/>
      <c r="HP104" s="338"/>
      <c r="HQ104" s="338"/>
      <c r="HR104" s="338"/>
      <c r="HS104" s="338"/>
      <c r="HT104" s="338"/>
      <c r="HU104" s="338"/>
      <c r="HV104" s="338"/>
      <c r="HW104" s="338"/>
      <c r="HX104" s="338"/>
      <c r="HY104" s="338"/>
      <c r="HZ104" s="338"/>
      <c r="IA104" s="338"/>
      <c r="IB104" s="338"/>
      <c r="IC104" s="338"/>
      <c r="ID104" s="338"/>
      <c r="IE104" s="338"/>
      <c r="IF104" s="338"/>
      <c r="IG104" s="338"/>
      <c r="IH104" s="338"/>
      <c r="II104" s="338"/>
      <c r="IJ104" s="338"/>
      <c r="IK104" s="338"/>
      <c r="IL104" s="338"/>
      <c r="IM104" s="338"/>
      <c r="IN104" s="338"/>
      <c r="IO104" s="338"/>
    </row>
    <row r="105" spans="1:249" s="334" customFormat="1" ht="62.25" hidden="1">
      <c r="A105" s="519" t="s">
        <v>177</v>
      </c>
      <c r="B105" s="591" t="s">
        <v>52</v>
      </c>
      <c r="C105" s="68" t="s">
        <v>59</v>
      </c>
      <c r="D105" s="282" t="s">
        <v>77</v>
      </c>
      <c r="E105" s="289" t="s">
        <v>99</v>
      </c>
      <c r="F105" s="455" t="s">
        <v>237</v>
      </c>
      <c r="G105" s="527" t="s">
        <v>238</v>
      </c>
      <c r="H105" s="68"/>
      <c r="I105" s="130">
        <f>SUM(I106)</f>
        <v>0</v>
      </c>
      <c r="J105" s="341"/>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338"/>
      <c r="BC105" s="338"/>
      <c r="BD105" s="338"/>
      <c r="BE105" s="338"/>
      <c r="BF105" s="338"/>
      <c r="BG105" s="338"/>
      <c r="BH105" s="338"/>
      <c r="BI105" s="338"/>
      <c r="BJ105" s="338"/>
      <c r="BK105" s="338"/>
      <c r="BL105" s="338"/>
      <c r="BM105" s="338"/>
      <c r="BN105" s="338"/>
      <c r="BO105" s="338"/>
      <c r="BP105" s="338"/>
      <c r="BQ105" s="338"/>
      <c r="BR105" s="338"/>
      <c r="BS105" s="338"/>
      <c r="BT105" s="338"/>
      <c r="BU105" s="338"/>
      <c r="BV105" s="338"/>
      <c r="BW105" s="338"/>
      <c r="BX105" s="338"/>
      <c r="BY105" s="338"/>
      <c r="BZ105" s="338"/>
      <c r="CA105" s="338"/>
      <c r="CB105" s="338"/>
      <c r="CC105" s="338"/>
      <c r="CD105" s="338"/>
      <c r="CE105" s="338"/>
      <c r="CF105" s="338"/>
      <c r="CG105" s="338"/>
      <c r="CH105" s="338"/>
      <c r="CI105" s="338"/>
      <c r="CJ105" s="338"/>
      <c r="CK105" s="338"/>
      <c r="CL105" s="338"/>
      <c r="CM105" s="338"/>
      <c r="CN105" s="338"/>
      <c r="CO105" s="338"/>
      <c r="CP105" s="338"/>
      <c r="CQ105" s="338"/>
      <c r="CR105" s="338"/>
      <c r="CS105" s="338"/>
      <c r="CT105" s="338"/>
      <c r="CU105" s="338"/>
      <c r="CV105" s="338"/>
      <c r="CW105" s="338"/>
      <c r="CX105" s="338"/>
      <c r="CY105" s="338"/>
      <c r="CZ105" s="338"/>
      <c r="DA105" s="338"/>
      <c r="DB105" s="338"/>
      <c r="DC105" s="338"/>
      <c r="DD105" s="338"/>
      <c r="DE105" s="338"/>
      <c r="DF105" s="338"/>
      <c r="DG105" s="338"/>
      <c r="DH105" s="338"/>
      <c r="DI105" s="338"/>
      <c r="DJ105" s="338"/>
      <c r="DK105" s="338"/>
      <c r="DL105" s="338"/>
      <c r="DM105" s="338"/>
      <c r="DN105" s="338"/>
      <c r="DO105" s="338"/>
      <c r="DP105" s="338"/>
      <c r="DQ105" s="338"/>
      <c r="DR105" s="338"/>
      <c r="DS105" s="338"/>
      <c r="DT105" s="338"/>
      <c r="DU105" s="338"/>
      <c r="DV105" s="338"/>
      <c r="DW105" s="338"/>
      <c r="DX105" s="338"/>
      <c r="DY105" s="338"/>
      <c r="DZ105" s="338"/>
      <c r="EA105" s="338"/>
      <c r="EB105" s="338"/>
      <c r="EC105" s="338"/>
      <c r="ED105" s="338"/>
      <c r="EE105" s="338"/>
      <c r="EF105" s="338"/>
      <c r="EG105" s="338"/>
      <c r="EH105" s="338"/>
      <c r="EI105" s="338"/>
      <c r="EJ105" s="338"/>
      <c r="EK105" s="338"/>
      <c r="EL105" s="338"/>
      <c r="EM105" s="338"/>
      <c r="EN105" s="338"/>
      <c r="EO105" s="338"/>
      <c r="EP105" s="338"/>
      <c r="EQ105" s="338"/>
      <c r="ER105" s="338"/>
      <c r="ES105" s="338"/>
      <c r="ET105" s="338"/>
      <c r="EU105" s="338"/>
      <c r="EV105" s="338"/>
      <c r="EW105" s="338"/>
      <c r="EX105" s="338"/>
      <c r="EY105" s="338"/>
      <c r="EZ105" s="338"/>
      <c r="FA105" s="338"/>
      <c r="FB105" s="338"/>
      <c r="FC105" s="338"/>
      <c r="FD105" s="338"/>
      <c r="FE105" s="338"/>
      <c r="FF105" s="338"/>
      <c r="FG105" s="338"/>
      <c r="FH105" s="338"/>
      <c r="FI105" s="338"/>
      <c r="FJ105" s="338"/>
      <c r="FK105" s="338"/>
      <c r="FL105" s="338"/>
      <c r="FM105" s="338"/>
      <c r="FN105" s="338"/>
      <c r="FO105" s="338"/>
      <c r="FP105" s="338"/>
      <c r="FQ105" s="338"/>
      <c r="FR105" s="338"/>
      <c r="FS105" s="338"/>
      <c r="FT105" s="338"/>
      <c r="FU105" s="338"/>
      <c r="FV105" s="338"/>
      <c r="FW105" s="338"/>
      <c r="FX105" s="338"/>
      <c r="FY105" s="338"/>
      <c r="FZ105" s="338"/>
      <c r="GA105" s="338"/>
      <c r="GB105" s="338"/>
      <c r="GC105" s="338"/>
      <c r="GD105" s="338"/>
      <c r="GE105" s="338"/>
      <c r="GF105" s="338"/>
      <c r="GG105" s="338"/>
      <c r="GH105" s="338"/>
      <c r="GI105" s="338"/>
      <c r="GJ105" s="338"/>
      <c r="GK105" s="338"/>
      <c r="GL105" s="338"/>
      <c r="GM105" s="338"/>
      <c r="GN105" s="338"/>
      <c r="GO105" s="338"/>
      <c r="GP105" s="338"/>
      <c r="GQ105" s="338"/>
      <c r="GR105" s="338"/>
      <c r="GS105" s="338"/>
      <c r="GT105" s="338"/>
      <c r="GU105" s="338"/>
      <c r="GV105" s="338"/>
      <c r="GW105" s="338"/>
      <c r="GX105" s="338"/>
      <c r="GY105" s="338"/>
      <c r="GZ105" s="338"/>
      <c r="HA105" s="338"/>
      <c r="HB105" s="338"/>
      <c r="HC105" s="338"/>
      <c r="HD105" s="338"/>
      <c r="HE105" s="338"/>
      <c r="HF105" s="338"/>
      <c r="HG105" s="338"/>
      <c r="HH105" s="338"/>
      <c r="HI105" s="338"/>
      <c r="HJ105" s="338"/>
      <c r="HK105" s="338"/>
      <c r="HL105" s="338"/>
      <c r="HM105" s="338"/>
      <c r="HN105" s="338"/>
      <c r="HO105" s="338"/>
      <c r="HP105" s="338"/>
      <c r="HQ105" s="338"/>
      <c r="HR105" s="338"/>
      <c r="HS105" s="338"/>
      <c r="HT105" s="338"/>
      <c r="HU105" s="338"/>
      <c r="HV105" s="338"/>
      <c r="HW105" s="338"/>
      <c r="HX105" s="338"/>
      <c r="HY105" s="338"/>
      <c r="HZ105" s="338"/>
      <c r="IA105" s="338"/>
      <c r="IB105" s="338"/>
      <c r="IC105" s="338"/>
      <c r="ID105" s="338"/>
      <c r="IE105" s="338"/>
      <c r="IF105" s="338"/>
      <c r="IG105" s="338"/>
      <c r="IH105" s="338"/>
      <c r="II105" s="338"/>
      <c r="IJ105" s="338"/>
      <c r="IK105" s="338"/>
      <c r="IL105" s="338"/>
      <c r="IM105" s="338"/>
      <c r="IN105" s="338"/>
      <c r="IO105" s="338"/>
    </row>
    <row r="106" spans="1:249" s="334" customFormat="1" ht="93" hidden="1">
      <c r="A106" s="342" t="s">
        <v>206</v>
      </c>
      <c r="B106" s="624" t="s">
        <v>52</v>
      </c>
      <c r="C106" s="68" t="s">
        <v>59</v>
      </c>
      <c r="D106" s="282" t="s">
        <v>77</v>
      </c>
      <c r="E106" s="561" t="s">
        <v>207</v>
      </c>
      <c r="F106" s="562" t="s">
        <v>237</v>
      </c>
      <c r="G106" s="563" t="s">
        <v>238</v>
      </c>
      <c r="H106" s="564"/>
      <c r="I106" s="136">
        <f>SUM(I107)</f>
        <v>0</v>
      </c>
      <c r="J106" s="341"/>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38"/>
      <c r="AJ106" s="338"/>
      <c r="AK106" s="338"/>
      <c r="AL106" s="338"/>
      <c r="AM106" s="338"/>
      <c r="AN106" s="338"/>
      <c r="AO106" s="338"/>
      <c r="AP106" s="338"/>
      <c r="AQ106" s="338"/>
      <c r="AR106" s="338"/>
      <c r="AS106" s="338"/>
      <c r="AT106" s="338"/>
      <c r="AU106" s="338"/>
      <c r="AV106" s="338"/>
      <c r="AW106" s="338"/>
      <c r="AX106" s="338"/>
      <c r="AY106" s="338"/>
      <c r="AZ106" s="338"/>
      <c r="BA106" s="338"/>
      <c r="BB106" s="338"/>
      <c r="BC106" s="338"/>
      <c r="BD106" s="338"/>
      <c r="BE106" s="338"/>
      <c r="BF106" s="338"/>
      <c r="BG106" s="338"/>
      <c r="BH106" s="338"/>
      <c r="BI106" s="338"/>
      <c r="BJ106" s="338"/>
      <c r="BK106" s="338"/>
      <c r="BL106" s="338"/>
      <c r="BM106" s="338"/>
      <c r="BN106" s="338"/>
      <c r="BO106" s="338"/>
      <c r="BP106" s="338"/>
      <c r="BQ106" s="338"/>
      <c r="BR106" s="338"/>
      <c r="BS106" s="338"/>
      <c r="BT106" s="338"/>
      <c r="BU106" s="338"/>
      <c r="BV106" s="338"/>
      <c r="BW106" s="338"/>
      <c r="BX106" s="338"/>
      <c r="BY106" s="338"/>
      <c r="BZ106" s="338"/>
      <c r="CA106" s="338"/>
      <c r="CB106" s="338"/>
      <c r="CC106" s="338"/>
      <c r="CD106" s="338"/>
      <c r="CE106" s="338"/>
      <c r="CF106" s="338"/>
      <c r="CG106" s="338"/>
      <c r="CH106" s="338"/>
      <c r="CI106" s="338"/>
      <c r="CJ106" s="338"/>
      <c r="CK106" s="338"/>
      <c r="CL106" s="338"/>
      <c r="CM106" s="338"/>
      <c r="CN106" s="338"/>
      <c r="CO106" s="338"/>
      <c r="CP106" s="338"/>
      <c r="CQ106" s="338"/>
      <c r="CR106" s="338"/>
      <c r="CS106" s="338"/>
      <c r="CT106" s="338"/>
      <c r="CU106" s="338"/>
      <c r="CV106" s="338"/>
      <c r="CW106" s="338"/>
      <c r="CX106" s="338"/>
      <c r="CY106" s="338"/>
      <c r="CZ106" s="338"/>
      <c r="DA106" s="338"/>
      <c r="DB106" s="338"/>
      <c r="DC106" s="338"/>
      <c r="DD106" s="338"/>
      <c r="DE106" s="338"/>
      <c r="DF106" s="338"/>
      <c r="DG106" s="338"/>
      <c r="DH106" s="338"/>
      <c r="DI106" s="338"/>
      <c r="DJ106" s="338"/>
      <c r="DK106" s="338"/>
      <c r="DL106" s="338"/>
      <c r="DM106" s="338"/>
      <c r="DN106" s="338"/>
      <c r="DO106" s="338"/>
      <c r="DP106" s="338"/>
      <c r="DQ106" s="338"/>
      <c r="DR106" s="338"/>
      <c r="DS106" s="338"/>
      <c r="DT106" s="338"/>
      <c r="DU106" s="338"/>
      <c r="DV106" s="338"/>
      <c r="DW106" s="338"/>
      <c r="DX106" s="338"/>
      <c r="DY106" s="338"/>
      <c r="DZ106" s="338"/>
      <c r="EA106" s="338"/>
      <c r="EB106" s="338"/>
      <c r="EC106" s="338"/>
      <c r="ED106" s="338"/>
      <c r="EE106" s="338"/>
      <c r="EF106" s="338"/>
      <c r="EG106" s="338"/>
      <c r="EH106" s="338"/>
      <c r="EI106" s="338"/>
      <c r="EJ106" s="338"/>
      <c r="EK106" s="338"/>
      <c r="EL106" s="338"/>
      <c r="EM106" s="338"/>
      <c r="EN106" s="338"/>
      <c r="EO106" s="338"/>
      <c r="EP106" s="338"/>
      <c r="EQ106" s="338"/>
      <c r="ER106" s="338"/>
      <c r="ES106" s="338"/>
      <c r="ET106" s="338"/>
      <c r="EU106" s="338"/>
      <c r="EV106" s="338"/>
      <c r="EW106" s="338"/>
      <c r="EX106" s="338"/>
      <c r="EY106" s="338"/>
      <c r="EZ106" s="338"/>
      <c r="FA106" s="338"/>
      <c r="FB106" s="338"/>
      <c r="FC106" s="338"/>
      <c r="FD106" s="338"/>
      <c r="FE106" s="338"/>
      <c r="FF106" s="338"/>
      <c r="FG106" s="338"/>
      <c r="FH106" s="338"/>
      <c r="FI106" s="338"/>
      <c r="FJ106" s="338"/>
      <c r="FK106" s="338"/>
      <c r="FL106" s="338"/>
      <c r="FM106" s="338"/>
      <c r="FN106" s="338"/>
      <c r="FO106" s="338"/>
      <c r="FP106" s="338"/>
      <c r="FQ106" s="338"/>
      <c r="FR106" s="338"/>
      <c r="FS106" s="338"/>
      <c r="FT106" s="338"/>
      <c r="FU106" s="338"/>
      <c r="FV106" s="338"/>
      <c r="FW106" s="338"/>
      <c r="FX106" s="338"/>
      <c r="FY106" s="338"/>
      <c r="FZ106" s="338"/>
      <c r="GA106" s="338"/>
      <c r="GB106" s="338"/>
      <c r="GC106" s="338"/>
      <c r="GD106" s="338"/>
      <c r="GE106" s="338"/>
      <c r="GF106" s="338"/>
      <c r="GG106" s="338"/>
      <c r="GH106" s="338"/>
      <c r="GI106" s="338"/>
      <c r="GJ106" s="338"/>
      <c r="GK106" s="338"/>
      <c r="GL106" s="338"/>
      <c r="GM106" s="338"/>
      <c r="GN106" s="338"/>
      <c r="GO106" s="338"/>
      <c r="GP106" s="338"/>
      <c r="GQ106" s="338"/>
      <c r="GR106" s="338"/>
      <c r="GS106" s="338"/>
      <c r="GT106" s="338"/>
      <c r="GU106" s="338"/>
      <c r="GV106" s="338"/>
      <c r="GW106" s="338"/>
      <c r="GX106" s="338"/>
      <c r="GY106" s="338"/>
      <c r="GZ106" s="338"/>
      <c r="HA106" s="338"/>
      <c r="HB106" s="338"/>
      <c r="HC106" s="338"/>
      <c r="HD106" s="338"/>
      <c r="HE106" s="338"/>
      <c r="HF106" s="338"/>
      <c r="HG106" s="338"/>
      <c r="HH106" s="338"/>
      <c r="HI106" s="338"/>
      <c r="HJ106" s="338"/>
      <c r="HK106" s="338"/>
      <c r="HL106" s="338"/>
      <c r="HM106" s="338"/>
      <c r="HN106" s="338"/>
      <c r="HO106" s="338"/>
      <c r="HP106" s="338"/>
      <c r="HQ106" s="338"/>
      <c r="HR106" s="338"/>
      <c r="HS106" s="338"/>
      <c r="HT106" s="338"/>
      <c r="HU106" s="338"/>
      <c r="HV106" s="338"/>
      <c r="HW106" s="338"/>
      <c r="HX106" s="338"/>
      <c r="HY106" s="338"/>
      <c r="HZ106" s="338"/>
      <c r="IA106" s="338"/>
      <c r="IB106" s="338"/>
      <c r="IC106" s="338"/>
      <c r="ID106" s="338"/>
      <c r="IE106" s="338"/>
      <c r="IF106" s="338"/>
      <c r="IG106" s="338"/>
      <c r="IH106" s="338"/>
      <c r="II106" s="338"/>
      <c r="IJ106" s="338"/>
      <c r="IK106" s="338"/>
      <c r="IL106" s="338"/>
      <c r="IM106" s="338"/>
      <c r="IN106" s="338"/>
      <c r="IO106" s="338"/>
    </row>
    <row r="107" spans="1:249" s="334" customFormat="1" ht="46.5" hidden="1">
      <c r="A107" s="342" t="s">
        <v>264</v>
      </c>
      <c r="B107" s="624" t="s">
        <v>52</v>
      </c>
      <c r="C107" s="68" t="s">
        <v>59</v>
      </c>
      <c r="D107" s="282" t="s">
        <v>77</v>
      </c>
      <c r="E107" s="561" t="s">
        <v>207</v>
      </c>
      <c r="F107" s="562" t="s">
        <v>53</v>
      </c>
      <c r="G107" s="563" t="s">
        <v>238</v>
      </c>
      <c r="H107" s="564"/>
      <c r="I107" s="136">
        <f>SUM(I108)</f>
        <v>0</v>
      </c>
      <c r="J107" s="341"/>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38"/>
      <c r="AJ107" s="338"/>
      <c r="AK107" s="338"/>
      <c r="AL107" s="338"/>
      <c r="AM107" s="338"/>
      <c r="AN107" s="338"/>
      <c r="AO107" s="338"/>
      <c r="AP107" s="338"/>
      <c r="AQ107" s="338"/>
      <c r="AR107" s="338"/>
      <c r="AS107" s="338"/>
      <c r="AT107" s="338"/>
      <c r="AU107" s="338"/>
      <c r="AV107" s="338"/>
      <c r="AW107" s="338"/>
      <c r="AX107" s="338"/>
      <c r="AY107" s="338"/>
      <c r="AZ107" s="338"/>
      <c r="BA107" s="338"/>
      <c r="BB107" s="338"/>
      <c r="BC107" s="338"/>
      <c r="BD107" s="338"/>
      <c r="BE107" s="338"/>
      <c r="BF107" s="338"/>
      <c r="BG107" s="338"/>
      <c r="BH107" s="338"/>
      <c r="BI107" s="338"/>
      <c r="BJ107" s="338"/>
      <c r="BK107" s="338"/>
      <c r="BL107" s="338"/>
      <c r="BM107" s="338"/>
      <c r="BN107" s="338"/>
      <c r="BO107" s="338"/>
      <c r="BP107" s="338"/>
      <c r="BQ107" s="338"/>
      <c r="BR107" s="338"/>
      <c r="BS107" s="338"/>
      <c r="BT107" s="338"/>
      <c r="BU107" s="338"/>
      <c r="BV107" s="338"/>
      <c r="BW107" s="338"/>
      <c r="BX107" s="338"/>
      <c r="BY107" s="338"/>
      <c r="BZ107" s="338"/>
      <c r="CA107" s="338"/>
      <c r="CB107" s="338"/>
      <c r="CC107" s="338"/>
      <c r="CD107" s="338"/>
      <c r="CE107" s="338"/>
      <c r="CF107" s="338"/>
      <c r="CG107" s="338"/>
      <c r="CH107" s="338"/>
      <c r="CI107" s="338"/>
      <c r="CJ107" s="338"/>
      <c r="CK107" s="338"/>
      <c r="CL107" s="338"/>
      <c r="CM107" s="338"/>
      <c r="CN107" s="338"/>
      <c r="CO107" s="338"/>
      <c r="CP107" s="338"/>
      <c r="CQ107" s="338"/>
      <c r="CR107" s="338"/>
      <c r="CS107" s="338"/>
      <c r="CT107" s="338"/>
      <c r="CU107" s="338"/>
      <c r="CV107" s="338"/>
      <c r="CW107" s="338"/>
      <c r="CX107" s="338"/>
      <c r="CY107" s="338"/>
      <c r="CZ107" s="338"/>
      <c r="DA107" s="338"/>
      <c r="DB107" s="338"/>
      <c r="DC107" s="338"/>
      <c r="DD107" s="338"/>
      <c r="DE107" s="338"/>
      <c r="DF107" s="338"/>
      <c r="DG107" s="338"/>
      <c r="DH107" s="338"/>
      <c r="DI107" s="338"/>
      <c r="DJ107" s="338"/>
      <c r="DK107" s="338"/>
      <c r="DL107" s="338"/>
      <c r="DM107" s="338"/>
      <c r="DN107" s="338"/>
      <c r="DO107" s="338"/>
      <c r="DP107" s="338"/>
      <c r="DQ107" s="338"/>
      <c r="DR107" s="338"/>
      <c r="DS107" s="338"/>
      <c r="DT107" s="338"/>
      <c r="DU107" s="338"/>
      <c r="DV107" s="338"/>
      <c r="DW107" s="338"/>
      <c r="DX107" s="338"/>
      <c r="DY107" s="338"/>
      <c r="DZ107" s="338"/>
      <c r="EA107" s="338"/>
      <c r="EB107" s="338"/>
      <c r="EC107" s="338"/>
      <c r="ED107" s="338"/>
      <c r="EE107" s="338"/>
      <c r="EF107" s="338"/>
      <c r="EG107" s="338"/>
      <c r="EH107" s="338"/>
      <c r="EI107" s="338"/>
      <c r="EJ107" s="338"/>
      <c r="EK107" s="338"/>
      <c r="EL107" s="338"/>
      <c r="EM107" s="338"/>
      <c r="EN107" s="338"/>
      <c r="EO107" s="338"/>
      <c r="EP107" s="338"/>
      <c r="EQ107" s="338"/>
      <c r="ER107" s="338"/>
      <c r="ES107" s="338"/>
      <c r="ET107" s="338"/>
      <c r="EU107" s="338"/>
      <c r="EV107" s="338"/>
      <c r="EW107" s="338"/>
      <c r="EX107" s="338"/>
      <c r="EY107" s="338"/>
      <c r="EZ107" s="338"/>
      <c r="FA107" s="338"/>
      <c r="FB107" s="338"/>
      <c r="FC107" s="338"/>
      <c r="FD107" s="338"/>
      <c r="FE107" s="338"/>
      <c r="FF107" s="338"/>
      <c r="FG107" s="338"/>
      <c r="FH107" s="338"/>
      <c r="FI107" s="338"/>
      <c r="FJ107" s="338"/>
      <c r="FK107" s="338"/>
      <c r="FL107" s="338"/>
      <c r="FM107" s="338"/>
      <c r="FN107" s="338"/>
      <c r="FO107" s="338"/>
      <c r="FP107" s="338"/>
      <c r="FQ107" s="338"/>
      <c r="FR107" s="338"/>
      <c r="FS107" s="338"/>
      <c r="FT107" s="338"/>
      <c r="FU107" s="338"/>
      <c r="FV107" s="338"/>
      <c r="FW107" s="338"/>
      <c r="FX107" s="338"/>
      <c r="FY107" s="338"/>
      <c r="FZ107" s="338"/>
      <c r="GA107" s="338"/>
      <c r="GB107" s="338"/>
      <c r="GC107" s="338"/>
      <c r="GD107" s="338"/>
      <c r="GE107" s="338"/>
      <c r="GF107" s="338"/>
      <c r="GG107" s="338"/>
      <c r="GH107" s="338"/>
      <c r="GI107" s="338"/>
      <c r="GJ107" s="338"/>
      <c r="GK107" s="338"/>
      <c r="GL107" s="338"/>
      <c r="GM107" s="338"/>
      <c r="GN107" s="338"/>
      <c r="GO107" s="338"/>
      <c r="GP107" s="338"/>
      <c r="GQ107" s="338"/>
      <c r="GR107" s="338"/>
      <c r="GS107" s="338"/>
      <c r="GT107" s="338"/>
      <c r="GU107" s="338"/>
      <c r="GV107" s="338"/>
      <c r="GW107" s="338"/>
      <c r="GX107" s="338"/>
      <c r="GY107" s="338"/>
      <c r="GZ107" s="338"/>
      <c r="HA107" s="338"/>
      <c r="HB107" s="338"/>
      <c r="HC107" s="338"/>
      <c r="HD107" s="338"/>
      <c r="HE107" s="338"/>
      <c r="HF107" s="338"/>
      <c r="HG107" s="338"/>
      <c r="HH107" s="338"/>
      <c r="HI107" s="338"/>
      <c r="HJ107" s="338"/>
      <c r="HK107" s="338"/>
      <c r="HL107" s="338"/>
      <c r="HM107" s="338"/>
      <c r="HN107" s="338"/>
      <c r="HO107" s="338"/>
      <c r="HP107" s="338"/>
      <c r="HQ107" s="338"/>
      <c r="HR107" s="338"/>
      <c r="HS107" s="338"/>
      <c r="HT107" s="338"/>
      <c r="HU107" s="338"/>
      <c r="HV107" s="338"/>
      <c r="HW107" s="338"/>
      <c r="HX107" s="338"/>
      <c r="HY107" s="338"/>
      <c r="HZ107" s="338"/>
      <c r="IA107" s="338"/>
      <c r="IB107" s="338"/>
      <c r="IC107" s="338"/>
      <c r="ID107" s="338"/>
      <c r="IE107" s="338"/>
      <c r="IF107" s="338"/>
      <c r="IG107" s="338"/>
      <c r="IH107" s="338"/>
      <c r="II107" s="338"/>
      <c r="IJ107" s="338"/>
      <c r="IK107" s="338"/>
      <c r="IL107" s="338"/>
      <c r="IM107" s="338"/>
      <c r="IN107" s="338"/>
      <c r="IO107" s="338"/>
    </row>
    <row r="108" spans="1:249" s="334" customFormat="1" ht="17.25" hidden="1">
      <c r="A108" s="342" t="s">
        <v>255</v>
      </c>
      <c r="B108" s="624" t="s">
        <v>52</v>
      </c>
      <c r="C108" s="68" t="s">
        <v>59</v>
      </c>
      <c r="D108" s="282" t="s">
        <v>77</v>
      </c>
      <c r="E108" s="561" t="s">
        <v>207</v>
      </c>
      <c r="F108" s="562" t="s">
        <v>53</v>
      </c>
      <c r="G108" s="563" t="s">
        <v>327</v>
      </c>
      <c r="H108" s="564"/>
      <c r="I108" s="130">
        <f>I109</f>
        <v>0</v>
      </c>
      <c r="J108" s="341"/>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38"/>
      <c r="AY108" s="338"/>
      <c r="AZ108" s="338"/>
      <c r="BA108" s="338"/>
      <c r="BB108" s="338"/>
      <c r="BC108" s="338"/>
      <c r="BD108" s="338"/>
      <c r="BE108" s="338"/>
      <c r="BF108" s="338"/>
      <c r="BG108" s="338"/>
      <c r="BH108" s="338"/>
      <c r="BI108" s="338"/>
      <c r="BJ108" s="338"/>
      <c r="BK108" s="338"/>
      <c r="BL108" s="338"/>
      <c r="BM108" s="338"/>
      <c r="BN108" s="338"/>
      <c r="BO108" s="338"/>
      <c r="BP108" s="338"/>
      <c r="BQ108" s="338"/>
      <c r="BR108" s="338"/>
      <c r="BS108" s="338"/>
      <c r="BT108" s="338"/>
      <c r="BU108" s="338"/>
      <c r="BV108" s="338"/>
      <c r="BW108" s="338"/>
      <c r="BX108" s="338"/>
      <c r="BY108" s="338"/>
      <c r="BZ108" s="338"/>
      <c r="CA108" s="338"/>
      <c r="CB108" s="338"/>
      <c r="CC108" s="338"/>
      <c r="CD108" s="338"/>
      <c r="CE108" s="338"/>
      <c r="CF108" s="338"/>
      <c r="CG108" s="338"/>
      <c r="CH108" s="338"/>
      <c r="CI108" s="338"/>
      <c r="CJ108" s="338"/>
      <c r="CK108" s="338"/>
      <c r="CL108" s="338"/>
      <c r="CM108" s="338"/>
      <c r="CN108" s="338"/>
      <c r="CO108" s="338"/>
      <c r="CP108" s="338"/>
      <c r="CQ108" s="338"/>
      <c r="CR108" s="338"/>
      <c r="CS108" s="338"/>
      <c r="CT108" s="338"/>
      <c r="CU108" s="338"/>
      <c r="CV108" s="338"/>
      <c r="CW108" s="338"/>
      <c r="CX108" s="338"/>
      <c r="CY108" s="338"/>
      <c r="CZ108" s="338"/>
      <c r="DA108" s="338"/>
      <c r="DB108" s="338"/>
      <c r="DC108" s="338"/>
      <c r="DD108" s="338"/>
      <c r="DE108" s="338"/>
      <c r="DF108" s="338"/>
      <c r="DG108" s="338"/>
      <c r="DH108" s="338"/>
      <c r="DI108" s="338"/>
      <c r="DJ108" s="338"/>
      <c r="DK108" s="338"/>
      <c r="DL108" s="338"/>
      <c r="DM108" s="338"/>
      <c r="DN108" s="338"/>
      <c r="DO108" s="338"/>
      <c r="DP108" s="338"/>
      <c r="DQ108" s="338"/>
      <c r="DR108" s="338"/>
      <c r="DS108" s="338"/>
      <c r="DT108" s="338"/>
      <c r="DU108" s="338"/>
      <c r="DV108" s="338"/>
      <c r="DW108" s="338"/>
      <c r="DX108" s="338"/>
      <c r="DY108" s="338"/>
      <c r="DZ108" s="338"/>
      <c r="EA108" s="338"/>
      <c r="EB108" s="338"/>
      <c r="EC108" s="338"/>
      <c r="ED108" s="338"/>
      <c r="EE108" s="338"/>
      <c r="EF108" s="338"/>
      <c r="EG108" s="338"/>
      <c r="EH108" s="338"/>
      <c r="EI108" s="338"/>
      <c r="EJ108" s="338"/>
      <c r="EK108" s="338"/>
      <c r="EL108" s="338"/>
      <c r="EM108" s="338"/>
      <c r="EN108" s="338"/>
      <c r="EO108" s="338"/>
      <c r="EP108" s="338"/>
      <c r="EQ108" s="338"/>
      <c r="ER108" s="338"/>
      <c r="ES108" s="338"/>
      <c r="ET108" s="338"/>
      <c r="EU108" s="338"/>
      <c r="EV108" s="338"/>
      <c r="EW108" s="338"/>
      <c r="EX108" s="338"/>
      <c r="EY108" s="338"/>
      <c r="EZ108" s="338"/>
      <c r="FA108" s="338"/>
      <c r="FB108" s="338"/>
      <c r="FC108" s="338"/>
      <c r="FD108" s="338"/>
      <c r="FE108" s="338"/>
      <c r="FF108" s="338"/>
      <c r="FG108" s="338"/>
      <c r="FH108" s="338"/>
      <c r="FI108" s="338"/>
      <c r="FJ108" s="338"/>
      <c r="FK108" s="338"/>
      <c r="FL108" s="338"/>
      <c r="FM108" s="338"/>
      <c r="FN108" s="338"/>
      <c r="FO108" s="338"/>
      <c r="FP108" s="338"/>
      <c r="FQ108" s="338"/>
      <c r="FR108" s="338"/>
      <c r="FS108" s="338"/>
      <c r="FT108" s="338"/>
      <c r="FU108" s="338"/>
      <c r="FV108" s="338"/>
      <c r="FW108" s="338"/>
      <c r="FX108" s="338"/>
      <c r="FY108" s="338"/>
      <c r="FZ108" s="338"/>
      <c r="GA108" s="338"/>
      <c r="GB108" s="338"/>
      <c r="GC108" s="338"/>
      <c r="GD108" s="338"/>
      <c r="GE108" s="338"/>
      <c r="GF108" s="338"/>
      <c r="GG108" s="338"/>
      <c r="GH108" s="338"/>
      <c r="GI108" s="338"/>
      <c r="GJ108" s="338"/>
      <c r="GK108" s="338"/>
      <c r="GL108" s="338"/>
      <c r="GM108" s="338"/>
      <c r="GN108" s="338"/>
      <c r="GO108" s="338"/>
      <c r="GP108" s="338"/>
      <c r="GQ108" s="338"/>
      <c r="GR108" s="338"/>
      <c r="GS108" s="338"/>
      <c r="GT108" s="338"/>
      <c r="GU108" s="338"/>
      <c r="GV108" s="338"/>
      <c r="GW108" s="338"/>
      <c r="GX108" s="338"/>
      <c r="GY108" s="338"/>
      <c r="GZ108" s="338"/>
      <c r="HA108" s="338"/>
      <c r="HB108" s="338"/>
      <c r="HC108" s="338"/>
      <c r="HD108" s="338"/>
      <c r="HE108" s="338"/>
      <c r="HF108" s="338"/>
      <c r="HG108" s="338"/>
      <c r="HH108" s="338"/>
      <c r="HI108" s="338"/>
      <c r="HJ108" s="338"/>
      <c r="HK108" s="338"/>
      <c r="HL108" s="338"/>
      <c r="HM108" s="338"/>
      <c r="HN108" s="338"/>
      <c r="HO108" s="338"/>
      <c r="HP108" s="338"/>
      <c r="HQ108" s="338"/>
      <c r="HR108" s="338"/>
      <c r="HS108" s="338"/>
      <c r="HT108" s="338"/>
      <c r="HU108" s="338"/>
      <c r="HV108" s="338"/>
      <c r="HW108" s="338"/>
      <c r="HX108" s="338"/>
      <c r="HY108" s="338"/>
      <c r="HZ108" s="338"/>
      <c r="IA108" s="338"/>
      <c r="IB108" s="338"/>
      <c r="IC108" s="338"/>
      <c r="ID108" s="338"/>
      <c r="IE108" s="338"/>
      <c r="IF108" s="338"/>
      <c r="IG108" s="338"/>
      <c r="IH108" s="338"/>
      <c r="II108" s="338"/>
      <c r="IJ108" s="338"/>
      <c r="IK108" s="338"/>
      <c r="IL108" s="338"/>
      <c r="IM108" s="338"/>
      <c r="IN108" s="338"/>
      <c r="IO108" s="338"/>
    </row>
    <row r="109" spans="1:249" s="334" customFormat="1" ht="30.75" hidden="1">
      <c r="A109" s="44" t="s">
        <v>333</v>
      </c>
      <c r="B109" s="64" t="s">
        <v>52</v>
      </c>
      <c r="C109" s="68" t="s">
        <v>59</v>
      </c>
      <c r="D109" s="282" t="s">
        <v>77</v>
      </c>
      <c r="E109" s="561" t="s">
        <v>207</v>
      </c>
      <c r="F109" s="562" t="s">
        <v>53</v>
      </c>
      <c r="G109" s="563" t="s">
        <v>327</v>
      </c>
      <c r="H109" s="91" t="s">
        <v>62</v>
      </c>
      <c r="I109" s="136">
        <v>0</v>
      </c>
      <c r="J109" s="341"/>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338"/>
      <c r="AK109" s="338"/>
      <c r="AL109" s="338"/>
      <c r="AM109" s="338"/>
      <c r="AN109" s="338"/>
      <c r="AO109" s="338"/>
      <c r="AP109" s="338"/>
      <c r="AQ109" s="338"/>
      <c r="AR109" s="338"/>
      <c r="AS109" s="338"/>
      <c r="AT109" s="338"/>
      <c r="AU109" s="338"/>
      <c r="AV109" s="338"/>
      <c r="AW109" s="338"/>
      <c r="AX109" s="338"/>
      <c r="AY109" s="338"/>
      <c r="AZ109" s="338"/>
      <c r="BA109" s="338"/>
      <c r="BB109" s="338"/>
      <c r="BC109" s="338"/>
      <c r="BD109" s="338"/>
      <c r="BE109" s="338"/>
      <c r="BF109" s="338"/>
      <c r="BG109" s="338"/>
      <c r="BH109" s="338"/>
      <c r="BI109" s="338"/>
      <c r="BJ109" s="338"/>
      <c r="BK109" s="338"/>
      <c r="BL109" s="338"/>
      <c r="BM109" s="338"/>
      <c r="BN109" s="338"/>
      <c r="BO109" s="338"/>
      <c r="BP109" s="338"/>
      <c r="BQ109" s="338"/>
      <c r="BR109" s="338"/>
      <c r="BS109" s="338"/>
      <c r="BT109" s="338"/>
      <c r="BU109" s="338"/>
      <c r="BV109" s="338"/>
      <c r="BW109" s="338"/>
      <c r="BX109" s="338"/>
      <c r="BY109" s="338"/>
      <c r="BZ109" s="338"/>
      <c r="CA109" s="338"/>
      <c r="CB109" s="338"/>
      <c r="CC109" s="338"/>
      <c r="CD109" s="338"/>
      <c r="CE109" s="338"/>
      <c r="CF109" s="338"/>
      <c r="CG109" s="338"/>
      <c r="CH109" s="338"/>
      <c r="CI109" s="338"/>
      <c r="CJ109" s="338"/>
      <c r="CK109" s="338"/>
      <c r="CL109" s="338"/>
      <c r="CM109" s="338"/>
      <c r="CN109" s="338"/>
      <c r="CO109" s="338"/>
      <c r="CP109" s="338"/>
      <c r="CQ109" s="338"/>
      <c r="CR109" s="338"/>
      <c r="CS109" s="338"/>
      <c r="CT109" s="338"/>
      <c r="CU109" s="338"/>
      <c r="CV109" s="338"/>
      <c r="CW109" s="338"/>
      <c r="CX109" s="338"/>
      <c r="CY109" s="338"/>
      <c r="CZ109" s="338"/>
      <c r="DA109" s="338"/>
      <c r="DB109" s="338"/>
      <c r="DC109" s="338"/>
      <c r="DD109" s="338"/>
      <c r="DE109" s="338"/>
      <c r="DF109" s="338"/>
      <c r="DG109" s="338"/>
      <c r="DH109" s="338"/>
      <c r="DI109" s="338"/>
      <c r="DJ109" s="338"/>
      <c r="DK109" s="338"/>
      <c r="DL109" s="338"/>
      <c r="DM109" s="338"/>
      <c r="DN109" s="338"/>
      <c r="DO109" s="338"/>
      <c r="DP109" s="338"/>
      <c r="DQ109" s="338"/>
      <c r="DR109" s="338"/>
      <c r="DS109" s="338"/>
      <c r="DT109" s="338"/>
      <c r="DU109" s="338"/>
      <c r="DV109" s="338"/>
      <c r="DW109" s="338"/>
      <c r="DX109" s="338"/>
      <c r="DY109" s="338"/>
      <c r="DZ109" s="338"/>
      <c r="EA109" s="338"/>
      <c r="EB109" s="338"/>
      <c r="EC109" s="338"/>
      <c r="ED109" s="338"/>
      <c r="EE109" s="338"/>
      <c r="EF109" s="338"/>
      <c r="EG109" s="338"/>
      <c r="EH109" s="338"/>
      <c r="EI109" s="338"/>
      <c r="EJ109" s="338"/>
      <c r="EK109" s="338"/>
      <c r="EL109" s="338"/>
      <c r="EM109" s="338"/>
      <c r="EN109" s="338"/>
      <c r="EO109" s="338"/>
      <c r="EP109" s="338"/>
      <c r="EQ109" s="338"/>
      <c r="ER109" s="338"/>
      <c r="ES109" s="338"/>
      <c r="ET109" s="338"/>
      <c r="EU109" s="338"/>
      <c r="EV109" s="338"/>
      <c r="EW109" s="338"/>
      <c r="EX109" s="338"/>
      <c r="EY109" s="338"/>
      <c r="EZ109" s="338"/>
      <c r="FA109" s="338"/>
      <c r="FB109" s="338"/>
      <c r="FC109" s="338"/>
      <c r="FD109" s="338"/>
      <c r="FE109" s="338"/>
      <c r="FF109" s="338"/>
      <c r="FG109" s="338"/>
      <c r="FH109" s="338"/>
      <c r="FI109" s="338"/>
      <c r="FJ109" s="338"/>
      <c r="FK109" s="338"/>
      <c r="FL109" s="338"/>
      <c r="FM109" s="338"/>
      <c r="FN109" s="338"/>
      <c r="FO109" s="338"/>
      <c r="FP109" s="338"/>
      <c r="FQ109" s="338"/>
      <c r="FR109" s="338"/>
      <c r="FS109" s="338"/>
      <c r="FT109" s="338"/>
      <c r="FU109" s="338"/>
      <c r="FV109" s="338"/>
      <c r="FW109" s="338"/>
      <c r="FX109" s="338"/>
      <c r="FY109" s="338"/>
      <c r="FZ109" s="338"/>
      <c r="GA109" s="338"/>
      <c r="GB109" s="338"/>
      <c r="GC109" s="338"/>
      <c r="GD109" s="338"/>
      <c r="GE109" s="338"/>
      <c r="GF109" s="338"/>
      <c r="GG109" s="338"/>
      <c r="GH109" s="338"/>
      <c r="GI109" s="338"/>
      <c r="GJ109" s="338"/>
      <c r="GK109" s="338"/>
      <c r="GL109" s="338"/>
      <c r="GM109" s="338"/>
      <c r="GN109" s="338"/>
      <c r="GO109" s="338"/>
      <c r="GP109" s="338"/>
      <c r="GQ109" s="338"/>
      <c r="GR109" s="338"/>
      <c r="GS109" s="338"/>
      <c r="GT109" s="338"/>
      <c r="GU109" s="338"/>
      <c r="GV109" s="338"/>
      <c r="GW109" s="338"/>
      <c r="GX109" s="338"/>
      <c r="GY109" s="338"/>
      <c r="GZ109" s="338"/>
      <c r="HA109" s="338"/>
      <c r="HB109" s="338"/>
      <c r="HC109" s="338"/>
      <c r="HD109" s="338"/>
      <c r="HE109" s="338"/>
      <c r="HF109" s="338"/>
      <c r="HG109" s="338"/>
      <c r="HH109" s="338"/>
      <c r="HI109" s="338"/>
      <c r="HJ109" s="338"/>
      <c r="HK109" s="338"/>
      <c r="HL109" s="338"/>
      <c r="HM109" s="338"/>
      <c r="HN109" s="338"/>
      <c r="HO109" s="338"/>
      <c r="HP109" s="338"/>
      <c r="HQ109" s="338"/>
      <c r="HR109" s="338"/>
      <c r="HS109" s="338"/>
      <c r="HT109" s="338"/>
      <c r="HU109" s="338"/>
      <c r="HV109" s="338"/>
      <c r="HW109" s="338"/>
      <c r="HX109" s="338"/>
      <c r="HY109" s="338"/>
      <c r="HZ109" s="338"/>
      <c r="IA109" s="338"/>
      <c r="IB109" s="338"/>
      <c r="IC109" s="338"/>
      <c r="ID109" s="338"/>
      <c r="IE109" s="338"/>
      <c r="IF109" s="338"/>
      <c r="IG109" s="338"/>
      <c r="IH109" s="338"/>
      <c r="II109" s="338"/>
      <c r="IJ109" s="338"/>
      <c r="IK109" s="338"/>
      <c r="IL109" s="338"/>
      <c r="IM109" s="338"/>
      <c r="IN109" s="338"/>
      <c r="IO109" s="338"/>
    </row>
    <row r="110" spans="1:249" s="334" customFormat="1" ht="62.25">
      <c r="A110" s="513" t="s">
        <v>456</v>
      </c>
      <c r="B110" s="576" t="s">
        <v>52</v>
      </c>
      <c r="C110" s="517" t="s">
        <v>59</v>
      </c>
      <c r="D110" s="516" t="s">
        <v>77</v>
      </c>
      <c r="E110" s="626" t="s">
        <v>457</v>
      </c>
      <c r="F110" s="454" t="s">
        <v>237</v>
      </c>
      <c r="G110" s="434" t="s">
        <v>238</v>
      </c>
      <c r="H110" s="91"/>
      <c r="I110" s="627">
        <f>I111</f>
        <v>10000</v>
      </c>
      <c r="J110" s="341"/>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338"/>
      <c r="AK110" s="338"/>
      <c r="AL110" s="338"/>
      <c r="AM110" s="338"/>
      <c r="AN110" s="338"/>
      <c r="AO110" s="338"/>
      <c r="AP110" s="338"/>
      <c r="AQ110" s="338"/>
      <c r="AR110" s="338"/>
      <c r="AS110" s="338"/>
      <c r="AT110" s="338"/>
      <c r="AU110" s="338"/>
      <c r="AV110" s="338"/>
      <c r="AW110" s="338"/>
      <c r="AX110" s="338"/>
      <c r="AY110" s="338"/>
      <c r="AZ110" s="338"/>
      <c r="BA110" s="338"/>
      <c r="BB110" s="338"/>
      <c r="BC110" s="338"/>
      <c r="BD110" s="338"/>
      <c r="BE110" s="338"/>
      <c r="BF110" s="338"/>
      <c r="BG110" s="338"/>
      <c r="BH110" s="338"/>
      <c r="BI110" s="338"/>
      <c r="BJ110" s="338"/>
      <c r="BK110" s="338"/>
      <c r="BL110" s="338"/>
      <c r="BM110" s="338"/>
      <c r="BN110" s="338"/>
      <c r="BO110" s="338"/>
      <c r="BP110" s="338"/>
      <c r="BQ110" s="338"/>
      <c r="BR110" s="338"/>
      <c r="BS110" s="338"/>
      <c r="BT110" s="338"/>
      <c r="BU110" s="338"/>
      <c r="BV110" s="338"/>
      <c r="BW110" s="338"/>
      <c r="BX110" s="338"/>
      <c r="BY110" s="338"/>
      <c r="BZ110" s="338"/>
      <c r="CA110" s="338"/>
      <c r="CB110" s="338"/>
      <c r="CC110" s="338"/>
      <c r="CD110" s="338"/>
      <c r="CE110" s="338"/>
      <c r="CF110" s="338"/>
      <c r="CG110" s="338"/>
      <c r="CH110" s="338"/>
      <c r="CI110" s="338"/>
      <c r="CJ110" s="338"/>
      <c r="CK110" s="338"/>
      <c r="CL110" s="338"/>
      <c r="CM110" s="338"/>
      <c r="CN110" s="338"/>
      <c r="CO110" s="338"/>
      <c r="CP110" s="338"/>
      <c r="CQ110" s="338"/>
      <c r="CR110" s="338"/>
      <c r="CS110" s="338"/>
      <c r="CT110" s="338"/>
      <c r="CU110" s="338"/>
      <c r="CV110" s="338"/>
      <c r="CW110" s="338"/>
      <c r="CX110" s="338"/>
      <c r="CY110" s="338"/>
      <c r="CZ110" s="338"/>
      <c r="DA110" s="338"/>
      <c r="DB110" s="338"/>
      <c r="DC110" s="338"/>
      <c r="DD110" s="338"/>
      <c r="DE110" s="338"/>
      <c r="DF110" s="338"/>
      <c r="DG110" s="338"/>
      <c r="DH110" s="338"/>
      <c r="DI110" s="338"/>
      <c r="DJ110" s="338"/>
      <c r="DK110" s="338"/>
      <c r="DL110" s="338"/>
      <c r="DM110" s="338"/>
      <c r="DN110" s="338"/>
      <c r="DO110" s="338"/>
      <c r="DP110" s="338"/>
      <c r="DQ110" s="338"/>
      <c r="DR110" s="338"/>
      <c r="DS110" s="338"/>
      <c r="DT110" s="338"/>
      <c r="DU110" s="338"/>
      <c r="DV110" s="338"/>
      <c r="DW110" s="338"/>
      <c r="DX110" s="338"/>
      <c r="DY110" s="338"/>
      <c r="DZ110" s="338"/>
      <c r="EA110" s="338"/>
      <c r="EB110" s="338"/>
      <c r="EC110" s="338"/>
      <c r="ED110" s="338"/>
      <c r="EE110" s="338"/>
      <c r="EF110" s="338"/>
      <c r="EG110" s="338"/>
      <c r="EH110" s="338"/>
      <c r="EI110" s="338"/>
      <c r="EJ110" s="338"/>
      <c r="EK110" s="338"/>
      <c r="EL110" s="338"/>
      <c r="EM110" s="338"/>
      <c r="EN110" s="338"/>
      <c r="EO110" s="338"/>
      <c r="EP110" s="338"/>
      <c r="EQ110" s="338"/>
      <c r="ER110" s="338"/>
      <c r="ES110" s="338"/>
      <c r="ET110" s="338"/>
      <c r="EU110" s="338"/>
      <c r="EV110" s="338"/>
      <c r="EW110" s="338"/>
      <c r="EX110" s="338"/>
      <c r="EY110" s="338"/>
      <c r="EZ110" s="338"/>
      <c r="FA110" s="338"/>
      <c r="FB110" s="338"/>
      <c r="FC110" s="338"/>
      <c r="FD110" s="338"/>
      <c r="FE110" s="338"/>
      <c r="FF110" s="338"/>
      <c r="FG110" s="338"/>
      <c r="FH110" s="338"/>
      <c r="FI110" s="338"/>
      <c r="FJ110" s="338"/>
      <c r="FK110" s="338"/>
      <c r="FL110" s="338"/>
      <c r="FM110" s="338"/>
      <c r="FN110" s="338"/>
      <c r="FO110" s="338"/>
      <c r="FP110" s="338"/>
      <c r="FQ110" s="338"/>
      <c r="FR110" s="338"/>
      <c r="FS110" s="338"/>
      <c r="FT110" s="338"/>
      <c r="FU110" s="338"/>
      <c r="FV110" s="338"/>
      <c r="FW110" s="338"/>
      <c r="FX110" s="338"/>
      <c r="FY110" s="338"/>
      <c r="FZ110" s="338"/>
      <c r="GA110" s="338"/>
      <c r="GB110" s="338"/>
      <c r="GC110" s="338"/>
      <c r="GD110" s="338"/>
      <c r="GE110" s="338"/>
      <c r="GF110" s="338"/>
      <c r="GG110" s="338"/>
      <c r="GH110" s="338"/>
      <c r="GI110" s="338"/>
      <c r="GJ110" s="338"/>
      <c r="GK110" s="338"/>
      <c r="GL110" s="338"/>
      <c r="GM110" s="338"/>
      <c r="GN110" s="338"/>
      <c r="GO110" s="338"/>
      <c r="GP110" s="338"/>
      <c r="GQ110" s="338"/>
      <c r="GR110" s="338"/>
      <c r="GS110" s="338"/>
      <c r="GT110" s="338"/>
      <c r="GU110" s="338"/>
      <c r="GV110" s="338"/>
      <c r="GW110" s="338"/>
      <c r="GX110" s="338"/>
      <c r="GY110" s="338"/>
      <c r="GZ110" s="338"/>
      <c r="HA110" s="338"/>
      <c r="HB110" s="338"/>
      <c r="HC110" s="338"/>
      <c r="HD110" s="338"/>
      <c r="HE110" s="338"/>
      <c r="HF110" s="338"/>
      <c r="HG110" s="338"/>
      <c r="HH110" s="338"/>
      <c r="HI110" s="338"/>
      <c r="HJ110" s="338"/>
      <c r="HK110" s="338"/>
      <c r="HL110" s="338"/>
      <c r="HM110" s="338"/>
      <c r="HN110" s="338"/>
      <c r="HO110" s="338"/>
      <c r="HP110" s="338"/>
      <c r="HQ110" s="338"/>
      <c r="HR110" s="338"/>
      <c r="HS110" s="338"/>
      <c r="HT110" s="338"/>
      <c r="HU110" s="338"/>
      <c r="HV110" s="338"/>
      <c r="HW110" s="338"/>
      <c r="HX110" s="338"/>
      <c r="HY110" s="338"/>
      <c r="HZ110" s="338"/>
      <c r="IA110" s="338"/>
      <c r="IB110" s="338"/>
      <c r="IC110" s="338"/>
      <c r="ID110" s="338"/>
      <c r="IE110" s="338"/>
      <c r="IF110" s="338"/>
      <c r="IG110" s="338"/>
      <c r="IH110" s="338"/>
      <c r="II110" s="338"/>
      <c r="IJ110" s="338"/>
      <c r="IK110" s="338"/>
      <c r="IL110" s="338"/>
      <c r="IM110" s="338"/>
      <c r="IN110" s="338"/>
      <c r="IO110" s="338"/>
    </row>
    <row r="111" spans="1:249" s="334" customFormat="1" ht="78">
      <c r="A111" s="25" t="s">
        <v>458</v>
      </c>
      <c r="B111" s="64" t="s">
        <v>52</v>
      </c>
      <c r="C111" s="68" t="s">
        <v>59</v>
      </c>
      <c r="D111" s="282" t="s">
        <v>77</v>
      </c>
      <c r="E111" s="628" t="s">
        <v>459</v>
      </c>
      <c r="F111" s="562" t="s">
        <v>237</v>
      </c>
      <c r="G111" s="563" t="s">
        <v>238</v>
      </c>
      <c r="H111" s="91"/>
      <c r="I111" s="136">
        <f>I112</f>
        <v>10000</v>
      </c>
      <c r="J111" s="341"/>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338"/>
      <c r="AK111" s="338"/>
      <c r="AL111" s="338"/>
      <c r="AM111" s="338"/>
      <c r="AN111" s="338"/>
      <c r="AO111" s="338"/>
      <c r="AP111" s="338"/>
      <c r="AQ111" s="338"/>
      <c r="AR111" s="338"/>
      <c r="AS111" s="338"/>
      <c r="AT111" s="338"/>
      <c r="AU111" s="338"/>
      <c r="AV111" s="338"/>
      <c r="AW111" s="338"/>
      <c r="AX111" s="338"/>
      <c r="AY111" s="338"/>
      <c r="AZ111" s="338"/>
      <c r="BA111" s="338"/>
      <c r="BB111" s="338"/>
      <c r="BC111" s="338"/>
      <c r="BD111" s="338"/>
      <c r="BE111" s="338"/>
      <c r="BF111" s="338"/>
      <c r="BG111" s="338"/>
      <c r="BH111" s="338"/>
      <c r="BI111" s="338"/>
      <c r="BJ111" s="338"/>
      <c r="BK111" s="338"/>
      <c r="BL111" s="338"/>
      <c r="BM111" s="338"/>
      <c r="BN111" s="338"/>
      <c r="BO111" s="338"/>
      <c r="BP111" s="338"/>
      <c r="BQ111" s="338"/>
      <c r="BR111" s="338"/>
      <c r="BS111" s="338"/>
      <c r="BT111" s="338"/>
      <c r="BU111" s="338"/>
      <c r="BV111" s="338"/>
      <c r="BW111" s="338"/>
      <c r="BX111" s="338"/>
      <c r="BY111" s="338"/>
      <c r="BZ111" s="338"/>
      <c r="CA111" s="338"/>
      <c r="CB111" s="338"/>
      <c r="CC111" s="338"/>
      <c r="CD111" s="338"/>
      <c r="CE111" s="338"/>
      <c r="CF111" s="338"/>
      <c r="CG111" s="338"/>
      <c r="CH111" s="338"/>
      <c r="CI111" s="338"/>
      <c r="CJ111" s="338"/>
      <c r="CK111" s="338"/>
      <c r="CL111" s="338"/>
      <c r="CM111" s="338"/>
      <c r="CN111" s="338"/>
      <c r="CO111" s="338"/>
      <c r="CP111" s="338"/>
      <c r="CQ111" s="338"/>
      <c r="CR111" s="338"/>
      <c r="CS111" s="338"/>
      <c r="CT111" s="338"/>
      <c r="CU111" s="338"/>
      <c r="CV111" s="338"/>
      <c r="CW111" s="338"/>
      <c r="CX111" s="338"/>
      <c r="CY111" s="338"/>
      <c r="CZ111" s="338"/>
      <c r="DA111" s="338"/>
      <c r="DB111" s="338"/>
      <c r="DC111" s="338"/>
      <c r="DD111" s="338"/>
      <c r="DE111" s="338"/>
      <c r="DF111" s="338"/>
      <c r="DG111" s="338"/>
      <c r="DH111" s="338"/>
      <c r="DI111" s="338"/>
      <c r="DJ111" s="338"/>
      <c r="DK111" s="338"/>
      <c r="DL111" s="338"/>
      <c r="DM111" s="338"/>
      <c r="DN111" s="338"/>
      <c r="DO111" s="338"/>
      <c r="DP111" s="338"/>
      <c r="DQ111" s="338"/>
      <c r="DR111" s="338"/>
      <c r="DS111" s="338"/>
      <c r="DT111" s="338"/>
      <c r="DU111" s="338"/>
      <c r="DV111" s="338"/>
      <c r="DW111" s="338"/>
      <c r="DX111" s="338"/>
      <c r="DY111" s="338"/>
      <c r="DZ111" s="338"/>
      <c r="EA111" s="338"/>
      <c r="EB111" s="338"/>
      <c r="EC111" s="338"/>
      <c r="ED111" s="338"/>
      <c r="EE111" s="338"/>
      <c r="EF111" s="338"/>
      <c r="EG111" s="338"/>
      <c r="EH111" s="338"/>
      <c r="EI111" s="338"/>
      <c r="EJ111" s="338"/>
      <c r="EK111" s="338"/>
      <c r="EL111" s="338"/>
      <c r="EM111" s="338"/>
      <c r="EN111" s="338"/>
      <c r="EO111" s="338"/>
      <c r="EP111" s="338"/>
      <c r="EQ111" s="338"/>
      <c r="ER111" s="338"/>
      <c r="ES111" s="338"/>
      <c r="ET111" s="338"/>
      <c r="EU111" s="338"/>
      <c r="EV111" s="338"/>
      <c r="EW111" s="338"/>
      <c r="EX111" s="338"/>
      <c r="EY111" s="338"/>
      <c r="EZ111" s="338"/>
      <c r="FA111" s="338"/>
      <c r="FB111" s="338"/>
      <c r="FC111" s="338"/>
      <c r="FD111" s="338"/>
      <c r="FE111" s="338"/>
      <c r="FF111" s="338"/>
      <c r="FG111" s="338"/>
      <c r="FH111" s="338"/>
      <c r="FI111" s="338"/>
      <c r="FJ111" s="338"/>
      <c r="FK111" s="338"/>
      <c r="FL111" s="338"/>
      <c r="FM111" s="338"/>
      <c r="FN111" s="338"/>
      <c r="FO111" s="338"/>
      <c r="FP111" s="338"/>
      <c r="FQ111" s="338"/>
      <c r="FR111" s="338"/>
      <c r="FS111" s="338"/>
      <c r="FT111" s="338"/>
      <c r="FU111" s="338"/>
      <c r="FV111" s="338"/>
      <c r="FW111" s="338"/>
      <c r="FX111" s="338"/>
      <c r="FY111" s="338"/>
      <c r="FZ111" s="338"/>
      <c r="GA111" s="338"/>
      <c r="GB111" s="338"/>
      <c r="GC111" s="338"/>
      <c r="GD111" s="338"/>
      <c r="GE111" s="338"/>
      <c r="GF111" s="338"/>
      <c r="GG111" s="338"/>
      <c r="GH111" s="338"/>
      <c r="GI111" s="338"/>
      <c r="GJ111" s="338"/>
      <c r="GK111" s="338"/>
      <c r="GL111" s="338"/>
      <c r="GM111" s="338"/>
      <c r="GN111" s="338"/>
      <c r="GO111" s="338"/>
      <c r="GP111" s="338"/>
      <c r="GQ111" s="338"/>
      <c r="GR111" s="338"/>
      <c r="GS111" s="338"/>
      <c r="GT111" s="338"/>
      <c r="GU111" s="338"/>
      <c r="GV111" s="338"/>
      <c r="GW111" s="338"/>
      <c r="GX111" s="338"/>
      <c r="GY111" s="338"/>
      <c r="GZ111" s="338"/>
      <c r="HA111" s="338"/>
      <c r="HB111" s="338"/>
      <c r="HC111" s="338"/>
      <c r="HD111" s="338"/>
      <c r="HE111" s="338"/>
      <c r="HF111" s="338"/>
      <c r="HG111" s="338"/>
      <c r="HH111" s="338"/>
      <c r="HI111" s="338"/>
      <c r="HJ111" s="338"/>
      <c r="HK111" s="338"/>
      <c r="HL111" s="338"/>
      <c r="HM111" s="338"/>
      <c r="HN111" s="338"/>
      <c r="HO111" s="338"/>
      <c r="HP111" s="338"/>
      <c r="HQ111" s="338"/>
      <c r="HR111" s="338"/>
      <c r="HS111" s="338"/>
      <c r="HT111" s="338"/>
      <c r="HU111" s="338"/>
      <c r="HV111" s="338"/>
      <c r="HW111" s="338"/>
      <c r="HX111" s="338"/>
      <c r="HY111" s="338"/>
      <c r="HZ111" s="338"/>
      <c r="IA111" s="338"/>
      <c r="IB111" s="338"/>
      <c r="IC111" s="338"/>
      <c r="ID111" s="338"/>
      <c r="IE111" s="338"/>
      <c r="IF111" s="338"/>
      <c r="IG111" s="338"/>
      <c r="IH111" s="338"/>
      <c r="II111" s="338"/>
      <c r="IJ111" s="338"/>
      <c r="IK111" s="338"/>
      <c r="IL111" s="338"/>
      <c r="IM111" s="338"/>
      <c r="IN111" s="338"/>
      <c r="IO111" s="338"/>
    </row>
    <row r="112" spans="1:249" s="334" customFormat="1" ht="46.5">
      <c r="A112" s="25" t="s">
        <v>460</v>
      </c>
      <c r="B112" s="64" t="s">
        <v>52</v>
      </c>
      <c r="C112" s="68" t="s">
        <v>59</v>
      </c>
      <c r="D112" s="282" t="s">
        <v>77</v>
      </c>
      <c r="E112" s="628" t="s">
        <v>459</v>
      </c>
      <c r="F112" s="562" t="s">
        <v>53</v>
      </c>
      <c r="G112" s="563" t="s">
        <v>238</v>
      </c>
      <c r="H112" s="91"/>
      <c r="I112" s="136">
        <f>I113</f>
        <v>10000</v>
      </c>
      <c r="J112" s="341"/>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38"/>
      <c r="AY112" s="338"/>
      <c r="AZ112" s="338"/>
      <c r="BA112" s="338"/>
      <c r="BB112" s="338"/>
      <c r="BC112" s="338"/>
      <c r="BD112" s="338"/>
      <c r="BE112" s="338"/>
      <c r="BF112" s="338"/>
      <c r="BG112" s="338"/>
      <c r="BH112" s="338"/>
      <c r="BI112" s="338"/>
      <c r="BJ112" s="338"/>
      <c r="BK112" s="338"/>
      <c r="BL112" s="338"/>
      <c r="BM112" s="338"/>
      <c r="BN112" s="338"/>
      <c r="BO112" s="338"/>
      <c r="BP112" s="338"/>
      <c r="BQ112" s="338"/>
      <c r="BR112" s="338"/>
      <c r="BS112" s="338"/>
      <c r="BT112" s="338"/>
      <c r="BU112" s="338"/>
      <c r="BV112" s="338"/>
      <c r="BW112" s="338"/>
      <c r="BX112" s="338"/>
      <c r="BY112" s="338"/>
      <c r="BZ112" s="338"/>
      <c r="CA112" s="338"/>
      <c r="CB112" s="338"/>
      <c r="CC112" s="338"/>
      <c r="CD112" s="338"/>
      <c r="CE112" s="338"/>
      <c r="CF112" s="338"/>
      <c r="CG112" s="338"/>
      <c r="CH112" s="338"/>
      <c r="CI112" s="338"/>
      <c r="CJ112" s="338"/>
      <c r="CK112" s="338"/>
      <c r="CL112" s="338"/>
      <c r="CM112" s="338"/>
      <c r="CN112" s="338"/>
      <c r="CO112" s="338"/>
      <c r="CP112" s="338"/>
      <c r="CQ112" s="338"/>
      <c r="CR112" s="338"/>
      <c r="CS112" s="338"/>
      <c r="CT112" s="338"/>
      <c r="CU112" s="338"/>
      <c r="CV112" s="338"/>
      <c r="CW112" s="338"/>
      <c r="CX112" s="338"/>
      <c r="CY112" s="338"/>
      <c r="CZ112" s="338"/>
      <c r="DA112" s="338"/>
      <c r="DB112" s="338"/>
      <c r="DC112" s="338"/>
      <c r="DD112" s="338"/>
      <c r="DE112" s="338"/>
      <c r="DF112" s="338"/>
      <c r="DG112" s="338"/>
      <c r="DH112" s="338"/>
      <c r="DI112" s="338"/>
      <c r="DJ112" s="338"/>
      <c r="DK112" s="338"/>
      <c r="DL112" s="338"/>
      <c r="DM112" s="338"/>
      <c r="DN112" s="338"/>
      <c r="DO112" s="338"/>
      <c r="DP112" s="338"/>
      <c r="DQ112" s="338"/>
      <c r="DR112" s="338"/>
      <c r="DS112" s="338"/>
      <c r="DT112" s="338"/>
      <c r="DU112" s="338"/>
      <c r="DV112" s="338"/>
      <c r="DW112" s="338"/>
      <c r="DX112" s="338"/>
      <c r="DY112" s="338"/>
      <c r="DZ112" s="338"/>
      <c r="EA112" s="338"/>
      <c r="EB112" s="338"/>
      <c r="EC112" s="338"/>
      <c r="ED112" s="338"/>
      <c r="EE112" s="338"/>
      <c r="EF112" s="338"/>
      <c r="EG112" s="338"/>
      <c r="EH112" s="338"/>
      <c r="EI112" s="338"/>
      <c r="EJ112" s="338"/>
      <c r="EK112" s="338"/>
      <c r="EL112" s="338"/>
      <c r="EM112" s="338"/>
      <c r="EN112" s="338"/>
      <c r="EO112" s="338"/>
      <c r="EP112" s="338"/>
      <c r="EQ112" s="338"/>
      <c r="ER112" s="338"/>
      <c r="ES112" s="338"/>
      <c r="ET112" s="338"/>
      <c r="EU112" s="338"/>
      <c r="EV112" s="338"/>
      <c r="EW112" s="338"/>
      <c r="EX112" s="338"/>
      <c r="EY112" s="338"/>
      <c r="EZ112" s="338"/>
      <c r="FA112" s="338"/>
      <c r="FB112" s="338"/>
      <c r="FC112" s="338"/>
      <c r="FD112" s="338"/>
      <c r="FE112" s="338"/>
      <c r="FF112" s="338"/>
      <c r="FG112" s="338"/>
      <c r="FH112" s="338"/>
      <c r="FI112" s="338"/>
      <c r="FJ112" s="338"/>
      <c r="FK112" s="338"/>
      <c r="FL112" s="338"/>
      <c r="FM112" s="338"/>
      <c r="FN112" s="338"/>
      <c r="FO112" s="338"/>
      <c r="FP112" s="338"/>
      <c r="FQ112" s="338"/>
      <c r="FR112" s="338"/>
      <c r="FS112" s="338"/>
      <c r="FT112" s="338"/>
      <c r="FU112" s="338"/>
      <c r="FV112" s="338"/>
      <c r="FW112" s="338"/>
      <c r="FX112" s="338"/>
      <c r="FY112" s="338"/>
      <c r="FZ112" s="338"/>
      <c r="GA112" s="338"/>
      <c r="GB112" s="338"/>
      <c r="GC112" s="338"/>
      <c r="GD112" s="338"/>
      <c r="GE112" s="338"/>
      <c r="GF112" s="338"/>
      <c r="GG112" s="338"/>
      <c r="GH112" s="338"/>
      <c r="GI112" s="338"/>
      <c r="GJ112" s="338"/>
      <c r="GK112" s="338"/>
      <c r="GL112" s="338"/>
      <c r="GM112" s="338"/>
      <c r="GN112" s="338"/>
      <c r="GO112" s="338"/>
      <c r="GP112" s="338"/>
      <c r="GQ112" s="338"/>
      <c r="GR112" s="338"/>
      <c r="GS112" s="338"/>
      <c r="GT112" s="338"/>
      <c r="GU112" s="338"/>
      <c r="GV112" s="338"/>
      <c r="GW112" s="338"/>
      <c r="GX112" s="338"/>
      <c r="GY112" s="338"/>
      <c r="GZ112" s="338"/>
      <c r="HA112" s="338"/>
      <c r="HB112" s="338"/>
      <c r="HC112" s="338"/>
      <c r="HD112" s="338"/>
      <c r="HE112" s="338"/>
      <c r="HF112" s="338"/>
      <c r="HG112" s="338"/>
      <c r="HH112" s="338"/>
      <c r="HI112" s="338"/>
      <c r="HJ112" s="338"/>
      <c r="HK112" s="338"/>
      <c r="HL112" s="338"/>
      <c r="HM112" s="338"/>
      <c r="HN112" s="338"/>
      <c r="HO112" s="338"/>
      <c r="HP112" s="338"/>
      <c r="HQ112" s="338"/>
      <c r="HR112" s="338"/>
      <c r="HS112" s="338"/>
      <c r="HT112" s="338"/>
      <c r="HU112" s="338"/>
      <c r="HV112" s="338"/>
      <c r="HW112" s="338"/>
      <c r="HX112" s="338"/>
      <c r="HY112" s="338"/>
      <c r="HZ112" s="338"/>
      <c r="IA112" s="338"/>
      <c r="IB112" s="338"/>
      <c r="IC112" s="338"/>
      <c r="ID112" s="338"/>
      <c r="IE112" s="338"/>
      <c r="IF112" s="338"/>
      <c r="IG112" s="338"/>
      <c r="IH112" s="338"/>
      <c r="II112" s="338"/>
      <c r="IJ112" s="338"/>
      <c r="IK112" s="338"/>
      <c r="IL112" s="338"/>
      <c r="IM112" s="338"/>
      <c r="IN112" s="338"/>
      <c r="IO112" s="338"/>
    </row>
    <row r="113" spans="1:249" s="334" customFormat="1" ht="30.75">
      <c r="A113" s="25" t="s">
        <v>461</v>
      </c>
      <c r="B113" s="64" t="s">
        <v>52</v>
      </c>
      <c r="C113" s="68" t="s">
        <v>59</v>
      </c>
      <c r="D113" s="282" t="s">
        <v>77</v>
      </c>
      <c r="E113" s="628" t="s">
        <v>459</v>
      </c>
      <c r="F113" s="562" t="s">
        <v>53</v>
      </c>
      <c r="G113" s="563" t="s">
        <v>462</v>
      </c>
      <c r="H113" s="91"/>
      <c r="I113" s="136">
        <f>I114</f>
        <v>10000</v>
      </c>
      <c r="J113" s="341"/>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38"/>
      <c r="AY113" s="338"/>
      <c r="AZ113" s="338"/>
      <c r="BA113" s="338"/>
      <c r="BB113" s="338"/>
      <c r="BC113" s="338"/>
      <c r="BD113" s="338"/>
      <c r="BE113" s="338"/>
      <c r="BF113" s="338"/>
      <c r="BG113" s="338"/>
      <c r="BH113" s="338"/>
      <c r="BI113" s="338"/>
      <c r="BJ113" s="338"/>
      <c r="BK113" s="338"/>
      <c r="BL113" s="338"/>
      <c r="BM113" s="338"/>
      <c r="BN113" s="338"/>
      <c r="BO113" s="338"/>
      <c r="BP113" s="338"/>
      <c r="BQ113" s="338"/>
      <c r="BR113" s="338"/>
      <c r="BS113" s="338"/>
      <c r="BT113" s="338"/>
      <c r="BU113" s="338"/>
      <c r="BV113" s="338"/>
      <c r="BW113" s="338"/>
      <c r="BX113" s="338"/>
      <c r="BY113" s="338"/>
      <c r="BZ113" s="338"/>
      <c r="CA113" s="338"/>
      <c r="CB113" s="338"/>
      <c r="CC113" s="338"/>
      <c r="CD113" s="338"/>
      <c r="CE113" s="338"/>
      <c r="CF113" s="338"/>
      <c r="CG113" s="338"/>
      <c r="CH113" s="338"/>
      <c r="CI113" s="338"/>
      <c r="CJ113" s="338"/>
      <c r="CK113" s="338"/>
      <c r="CL113" s="338"/>
      <c r="CM113" s="338"/>
      <c r="CN113" s="338"/>
      <c r="CO113" s="338"/>
      <c r="CP113" s="338"/>
      <c r="CQ113" s="338"/>
      <c r="CR113" s="338"/>
      <c r="CS113" s="338"/>
      <c r="CT113" s="338"/>
      <c r="CU113" s="338"/>
      <c r="CV113" s="338"/>
      <c r="CW113" s="338"/>
      <c r="CX113" s="338"/>
      <c r="CY113" s="338"/>
      <c r="CZ113" s="338"/>
      <c r="DA113" s="338"/>
      <c r="DB113" s="338"/>
      <c r="DC113" s="338"/>
      <c r="DD113" s="338"/>
      <c r="DE113" s="338"/>
      <c r="DF113" s="338"/>
      <c r="DG113" s="338"/>
      <c r="DH113" s="338"/>
      <c r="DI113" s="338"/>
      <c r="DJ113" s="338"/>
      <c r="DK113" s="338"/>
      <c r="DL113" s="338"/>
      <c r="DM113" s="338"/>
      <c r="DN113" s="338"/>
      <c r="DO113" s="338"/>
      <c r="DP113" s="338"/>
      <c r="DQ113" s="338"/>
      <c r="DR113" s="338"/>
      <c r="DS113" s="338"/>
      <c r="DT113" s="338"/>
      <c r="DU113" s="338"/>
      <c r="DV113" s="338"/>
      <c r="DW113" s="338"/>
      <c r="DX113" s="338"/>
      <c r="DY113" s="338"/>
      <c r="DZ113" s="338"/>
      <c r="EA113" s="338"/>
      <c r="EB113" s="338"/>
      <c r="EC113" s="338"/>
      <c r="ED113" s="338"/>
      <c r="EE113" s="338"/>
      <c r="EF113" s="338"/>
      <c r="EG113" s="338"/>
      <c r="EH113" s="338"/>
      <c r="EI113" s="338"/>
      <c r="EJ113" s="338"/>
      <c r="EK113" s="338"/>
      <c r="EL113" s="338"/>
      <c r="EM113" s="338"/>
      <c r="EN113" s="338"/>
      <c r="EO113" s="338"/>
      <c r="EP113" s="338"/>
      <c r="EQ113" s="338"/>
      <c r="ER113" s="338"/>
      <c r="ES113" s="338"/>
      <c r="ET113" s="338"/>
      <c r="EU113" s="338"/>
      <c r="EV113" s="338"/>
      <c r="EW113" s="338"/>
      <c r="EX113" s="338"/>
      <c r="EY113" s="338"/>
      <c r="EZ113" s="338"/>
      <c r="FA113" s="338"/>
      <c r="FB113" s="338"/>
      <c r="FC113" s="338"/>
      <c r="FD113" s="338"/>
      <c r="FE113" s="338"/>
      <c r="FF113" s="338"/>
      <c r="FG113" s="338"/>
      <c r="FH113" s="338"/>
      <c r="FI113" s="338"/>
      <c r="FJ113" s="338"/>
      <c r="FK113" s="338"/>
      <c r="FL113" s="338"/>
      <c r="FM113" s="338"/>
      <c r="FN113" s="338"/>
      <c r="FO113" s="338"/>
      <c r="FP113" s="338"/>
      <c r="FQ113" s="338"/>
      <c r="FR113" s="338"/>
      <c r="FS113" s="338"/>
      <c r="FT113" s="338"/>
      <c r="FU113" s="338"/>
      <c r="FV113" s="338"/>
      <c r="FW113" s="338"/>
      <c r="FX113" s="338"/>
      <c r="FY113" s="338"/>
      <c r="FZ113" s="338"/>
      <c r="GA113" s="338"/>
      <c r="GB113" s="338"/>
      <c r="GC113" s="338"/>
      <c r="GD113" s="338"/>
      <c r="GE113" s="338"/>
      <c r="GF113" s="338"/>
      <c r="GG113" s="338"/>
      <c r="GH113" s="338"/>
      <c r="GI113" s="338"/>
      <c r="GJ113" s="338"/>
      <c r="GK113" s="338"/>
      <c r="GL113" s="338"/>
      <c r="GM113" s="338"/>
      <c r="GN113" s="338"/>
      <c r="GO113" s="338"/>
      <c r="GP113" s="338"/>
      <c r="GQ113" s="338"/>
      <c r="GR113" s="338"/>
      <c r="GS113" s="338"/>
      <c r="GT113" s="338"/>
      <c r="GU113" s="338"/>
      <c r="GV113" s="338"/>
      <c r="GW113" s="338"/>
      <c r="GX113" s="338"/>
      <c r="GY113" s="338"/>
      <c r="GZ113" s="338"/>
      <c r="HA113" s="338"/>
      <c r="HB113" s="338"/>
      <c r="HC113" s="338"/>
      <c r="HD113" s="338"/>
      <c r="HE113" s="338"/>
      <c r="HF113" s="338"/>
      <c r="HG113" s="338"/>
      <c r="HH113" s="338"/>
      <c r="HI113" s="338"/>
      <c r="HJ113" s="338"/>
      <c r="HK113" s="338"/>
      <c r="HL113" s="338"/>
      <c r="HM113" s="338"/>
      <c r="HN113" s="338"/>
      <c r="HO113" s="338"/>
      <c r="HP113" s="338"/>
      <c r="HQ113" s="338"/>
      <c r="HR113" s="338"/>
      <c r="HS113" s="338"/>
      <c r="HT113" s="338"/>
      <c r="HU113" s="338"/>
      <c r="HV113" s="338"/>
      <c r="HW113" s="338"/>
      <c r="HX113" s="338"/>
      <c r="HY113" s="338"/>
      <c r="HZ113" s="338"/>
      <c r="IA113" s="338"/>
      <c r="IB113" s="338"/>
      <c r="IC113" s="338"/>
      <c r="ID113" s="338"/>
      <c r="IE113" s="338"/>
      <c r="IF113" s="338"/>
      <c r="IG113" s="338"/>
      <c r="IH113" s="338"/>
      <c r="II113" s="338"/>
      <c r="IJ113" s="338"/>
      <c r="IK113" s="338"/>
      <c r="IL113" s="338"/>
      <c r="IM113" s="338"/>
      <c r="IN113" s="338"/>
      <c r="IO113" s="338"/>
    </row>
    <row r="114" spans="1:249" s="334" customFormat="1" ht="30.75">
      <c r="A114" s="25" t="s">
        <v>333</v>
      </c>
      <c r="B114" s="64" t="s">
        <v>52</v>
      </c>
      <c r="C114" s="68" t="s">
        <v>59</v>
      </c>
      <c r="D114" s="282" t="s">
        <v>77</v>
      </c>
      <c r="E114" s="629" t="s">
        <v>463</v>
      </c>
      <c r="F114" s="318" t="s">
        <v>53</v>
      </c>
      <c r="G114" s="630" t="s">
        <v>462</v>
      </c>
      <c r="H114" s="91" t="s">
        <v>62</v>
      </c>
      <c r="I114" s="136">
        <v>10000</v>
      </c>
      <c r="J114" s="341"/>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338"/>
      <c r="AK114" s="338"/>
      <c r="AL114" s="338"/>
      <c r="AM114" s="338"/>
      <c r="AN114" s="338"/>
      <c r="AO114" s="338"/>
      <c r="AP114" s="338"/>
      <c r="AQ114" s="338"/>
      <c r="AR114" s="338"/>
      <c r="AS114" s="338"/>
      <c r="AT114" s="338"/>
      <c r="AU114" s="338"/>
      <c r="AV114" s="338"/>
      <c r="AW114" s="338"/>
      <c r="AX114" s="338"/>
      <c r="AY114" s="338"/>
      <c r="AZ114" s="338"/>
      <c r="BA114" s="338"/>
      <c r="BB114" s="338"/>
      <c r="BC114" s="338"/>
      <c r="BD114" s="338"/>
      <c r="BE114" s="338"/>
      <c r="BF114" s="338"/>
      <c r="BG114" s="338"/>
      <c r="BH114" s="338"/>
      <c r="BI114" s="338"/>
      <c r="BJ114" s="338"/>
      <c r="BK114" s="338"/>
      <c r="BL114" s="338"/>
      <c r="BM114" s="338"/>
      <c r="BN114" s="338"/>
      <c r="BO114" s="338"/>
      <c r="BP114" s="338"/>
      <c r="BQ114" s="338"/>
      <c r="BR114" s="338"/>
      <c r="BS114" s="338"/>
      <c r="BT114" s="338"/>
      <c r="BU114" s="338"/>
      <c r="BV114" s="338"/>
      <c r="BW114" s="338"/>
      <c r="BX114" s="338"/>
      <c r="BY114" s="338"/>
      <c r="BZ114" s="338"/>
      <c r="CA114" s="338"/>
      <c r="CB114" s="338"/>
      <c r="CC114" s="338"/>
      <c r="CD114" s="338"/>
      <c r="CE114" s="338"/>
      <c r="CF114" s="338"/>
      <c r="CG114" s="338"/>
      <c r="CH114" s="338"/>
      <c r="CI114" s="338"/>
      <c r="CJ114" s="338"/>
      <c r="CK114" s="338"/>
      <c r="CL114" s="338"/>
      <c r="CM114" s="338"/>
      <c r="CN114" s="338"/>
      <c r="CO114" s="338"/>
      <c r="CP114" s="338"/>
      <c r="CQ114" s="338"/>
      <c r="CR114" s="338"/>
      <c r="CS114" s="338"/>
      <c r="CT114" s="338"/>
      <c r="CU114" s="338"/>
      <c r="CV114" s="338"/>
      <c r="CW114" s="338"/>
      <c r="CX114" s="338"/>
      <c r="CY114" s="338"/>
      <c r="CZ114" s="338"/>
      <c r="DA114" s="338"/>
      <c r="DB114" s="338"/>
      <c r="DC114" s="338"/>
      <c r="DD114" s="338"/>
      <c r="DE114" s="338"/>
      <c r="DF114" s="338"/>
      <c r="DG114" s="338"/>
      <c r="DH114" s="338"/>
      <c r="DI114" s="338"/>
      <c r="DJ114" s="338"/>
      <c r="DK114" s="338"/>
      <c r="DL114" s="338"/>
      <c r="DM114" s="338"/>
      <c r="DN114" s="338"/>
      <c r="DO114" s="338"/>
      <c r="DP114" s="338"/>
      <c r="DQ114" s="338"/>
      <c r="DR114" s="338"/>
      <c r="DS114" s="338"/>
      <c r="DT114" s="338"/>
      <c r="DU114" s="338"/>
      <c r="DV114" s="338"/>
      <c r="DW114" s="338"/>
      <c r="DX114" s="338"/>
      <c r="DY114" s="338"/>
      <c r="DZ114" s="338"/>
      <c r="EA114" s="338"/>
      <c r="EB114" s="338"/>
      <c r="EC114" s="338"/>
      <c r="ED114" s="338"/>
      <c r="EE114" s="338"/>
      <c r="EF114" s="338"/>
      <c r="EG114" s="338"/>
      <c r="EH114" s="338"/>
      <c r="EI114" s="338"/>
      <c r="EJ114" s="338"/>
      <c r="EK114" s="338"/>
      <c r="EL114" s="338"/>
      <c r="EM114" s="338"/>
      <c r="EN114" s="338"/>
      <c r="EO114" s="338"/>
      <c r="EP114" s="338"/>
      <c r="EQ114" s="338"/>
      <c r="ER114" s="338"/>
      <c r="ES114" s="338"/>
      <c r="ET114" s="338"/>
      <c r="EU114" s="338"/>
      <c r="EV114" s="338"/>
      <c r="EW114" s="338"/>
      <c r="EX114" s="338"/>
      <c r="EY114" s="338"/>
      <c r="EZ114" s="338"/>
      <c r="FA114" s="338"/>
      <c r="FB114" s="338"/>
      <c r="FC114" s="338"/>
      <c r="FD114" s="338"/>
      <c r="FE114" s="338"/>
      <c r="FF114" s="338"/>
      <c r="FG114" s="338"/>
      <c r="FH114" s="338"/>
      <c r="FI114" s="338"/>
      <c r="FJ114" s="338"/>
      <c r="FK114" s="338"/>
      <c r="FL114" s="338"/>
      <c r="FM114" s="338"/>
      <c r="FN114" s="338"/>
      <c r="FO114" s="338"/>
      <c r="FP114" s="338"/>
      <c r="FQ114" s="338"/>
      <c r="FR114" s="338"/>
      <c r="FS114" s="338"/>
      <c r="FT114" s="338"/>
      <c r="FU114" s="338"/>
      <c r="FV114" s="338"/>
      <c r="FW114" s="338"/>
      <c r="FX114" s="338"/>
      <c r="FY114" s="338"/>
      <c r="FZ114" s="338"/>
      <c r="GA114" s="338"/>
      <c r="GB114" s="338"/>
      <c r="GC114" s="338"/>
      <c r="GD114" s="338"/>
      <c r="GE114" s="338"/>
      <c r="GF114" s="338"/>
      <c r="GG114" s="338"/>
      <c r="GH114" s="338"/>
      <c r="GI114" s="338"/>
      <c r="GJ114" s="338"/>
      <c r="GK114" s="338"/>
      <c r="GL114" s="338"/>
      <c r="GM114" s="338"/>
      <c r="GN114" s="338"/>
      <c r="GO114" s="338"/>
      <c r="GP114" s="338"/>
      <c r="GQ114" s="338"/>
      <c r="GR114" s="338"/>
      <c r="GS114" s="338"/>
      <c r="GT114" s="338"/>
      <c r="GU114" s="338"/>
      <c r="GV114" s="338"/>
      <c r="GW114" s="338"/>
      <c r="GX114" s="338"/>
      <c r="GY114" s="338"/>
      <c r="GZ114" s="338"/>
      <c r="HA114" s="338"/>
      <c r="HB114" s="338"/>
      <c r="HC114" s="338"/>
      <c r="HD114" s="338"/>
      <c r="HE114" s="338"/>
      <c r="HF114" s="338"/>
      <c r="HG114" s="338"/>
      <c r="HH114" s="338"/>
      <c r="HI114" s="338"/>
      <c r="HJ114" s="338"/>
      <c r="HK114" s="338"/>
      <c r="HL114" s="338"/>
      <c r="HM114" s="338"/>
      <c r="HN114" s="338"/>
      <c r="HO114" s="338"/>
      <c r="HP114" s="338"/>
      <c r="HQ114" s="338"/>
      <c r="HR114" s="338"/>
      <c r="HS114" s="338"/>
      <c r="HT114" s="338"/>
      <c r="HU114" s="338"/>
      <c r="HV114" s="338"/>
      <c r="HW114" s="338"/>
      <c r="HX114" s="338"/>
      <c r="HY114" s="338"/>
      <c r="HZ114" s="338"/>
      <c r="IA114" s="338"/>
      <c r="IB114" s="338"/>
      <c r="IC114" s="338"/>
      <c r="ID114" s="338"/>
      <c r="IE114" s="338"/>
      <c r="IF114" s="338"/>
      <c r="IG114" s="338"/>
      <c r="IH114" s="338"/>
      <c r="II114" s="338"/>
      <c r="IJ114" s="338"/>
      <c r="IK114" s="338"/>
      <c r="IL114" s="338"/>
      <c r="IM114" s="338"/>
      <c r="IN114" s="338"/>
      <c r="IO114" s="338"/>
    </row>
    <row r="115" spans="1:10" s="338" customFormat="1" ht="17.25">
      <c r="A115" s="596" t="s">
        <v>78</v>
      </c>
      <c r="B115" s="367" t="s">
        <v>52</v>
      </c>
      <c r="C115" s="172" t="s">
        <v>79</v>
      </c>
      <c r="D115" s="88"/>
      <c r="E115" s="631"/>
      <c r="F115" s="632"/>
      <c r="G115" s="633"/>
      <c r="H115" s="88"/>
      <c r="I115" s="574">
        <f>SUM(I116+I122+I146+I161)</f>
        <v>8465014</v>
      </c>
      <c r="J115" s="341"/>
    </row>
    <row r="116" spans="1:10" s="338" customFormat="1" ht="17.25">
      <c r="A116" s="596" t="s">
        <v>176</v>
      </c>
      <c r="B116" s="367" t="s">
        <v>52</v>
      </c>
      <c r="C116" s="172" t="s">
        <v>79</v>
      </c>
      <c r="D116" s="88" t="s">
        <v>53</v>
      </c>
      <c r="E116" s="631"/>
      <c r="F116" s="632"/>
      <c r="G116" s="633"/>
      <c r="H116" s="88"/>
      <c r="I116" s="574">
        <f>+I117</f>
        <v>10000</v>
      </c>
      <c r="J116" s="341"/>
    </row>
    <row r="117" spans="1:10" s="338" customFormat="1" ht="62.25">
      <c r="A117" s="634" t="s">
        <v>177</v>
      </c>
      <c r="B117" s="364" t="s">
        <v>52</v>
      </c>
      <c r="C117" s="572" t="s">
        <v>79</v>
      </c>
      <c r="D117" s="570" t="s">
        <v>53</v>
      </c>
      <c r="E117" s="533" t="s">
        <v>99</v>
      </c>
      <c r="F117" s="534" t="s">
        <v>237</v>
      </c>
      <c r="G117" s="571" t="s">
        <v>238</v>
      </c>
      <c r="H117" s="572"/>
      <c r="I117" s="427">
        <f>+I118</f>
        <v>10000</v>
      </c>
      <c r="J117" s="341"/>
    </row>
    <row r="118" spans="1:10" s="338" customFormat="1" ht="93">
      <c r="A118" s="519" t="s">
        <v>178</v>
      </c>
      <c r="B118" s="591" t="s">
        <v>52</v>
      </c>
      <c r="C118" s="68" t="s">
        <v>79</v>
      </c>
      <c r="D118" s="282" t="s">
        <v>53</v>
      </c>
      <c r="E118" s="283" t="s">
        <v>100</v>
      </c>
      <c r="F118" s="465" t="s">
        <v>237</v>
      </c>
      <c r="G118" s="430" t="s">
        <v>238</v>
      </c>
      <c r="H118" s="68"/>
      <c r="I118" s="130">
        <f>SUM(I119)</f>
        <v>10000</v>
      </c>
      <c r="J118" s="341"/>
    </row>
    <row r="119" spans="1:10" s="338" customFormat="1" ht="46.5">
      <c r="A119" s="519" t="s">
        <v>261</v>
      </c>
      <c r="B119" s="591" t="s">
        <v>52</v>
      </c>
      <c r="C119" s="68" t="s">
        <v>79</v>
      </c>
      <c r="D119" s="282" t="s">
        <v>53</v>
      </c>
      <c r="E119" s="283" t="s">
        <v>100</v>
      </c>
      <c r="F119" s="465" t="s">
        <v>53</v>
      </c>
      <c r="G119" s="430" t="s">
        <v>238</v>
      </c>
      <c r="H119" s="68"/>
      <c r="I119" s="130">
        <f>SUM(I120)</f>
        <v>10000</v>
      </c>
      <c r="J119" s="341"/>
    </row>
    <row r="120" spans="1:10" s="338" customFormat="1" ht="42" customHeight="1">
      <c r="A120" s="519" t="s">
        <v>179</v>
      </c>
      <c r="B120" s="591" t="s">
        <v>52</v>
      </c>
      <c r="C120" s="68" t="s">
        <v>79</v>
      </c>
      <c r="D120" s="282" t="s">
        <v>53</v>
      </c>
      <c r="E120" s="283" t="s">
        <v>100</v>
      </c>
      <c r="F120" s="465" t="s">
        <v>53</v>
      </c>
      <c r="G120" s="430" t="s">
        <v>262</v>
      </c>
      <c r="H120" s="68"/>
      <c r="I120" s="130">
        <f>SUM(I121)</f>
        <v>10000</v>
      </c>
      <c r="J120" s="341"/>
    </row>
    <row r="121" spans="1:10" s="338" customFormat="1" ht="39.75" customHeight="1">
      <c r="A121" s="52" t="s">
        <v>333</v>
      </c>
      <c r="B121" s="64" t="s">
        <v>52</v>
      </c>
      <c r="C121" s="172" t="s">
        <v>79</v>
      </c>
      <c r="D121" s="88" t="s">
        <v>53</v>
      </c>
      <c r="E121" s="415" t="s">
        <v>100</v>
      </c>
      <c r="F121" s="548" t="s">
        <v>53</v>
      </c>
      <c r="G121" s="573" t="s">
        <v>262</v>
      </c>
      <c r="H121" s="88" t="s">
        <v>62</v>
      </c>
      <c r="I121" s="574">
        <v>10000</v>
      </c>
      <c r="J121" s="341"/>
    </row>
    <row r="122" spans="1:10" s="338" customFormat="1" ht="23.25" customHeight="1">
      <c r="A122" s="549" t="s">
        <v>180</v>
      </c>
      <c r="B122" s="364" t="s">
        <v>52</v>
      </c>
      <c r="C122" s="572" t="s">
        <v>79</v>
      </c>
      <c r="D122" s="559" t="s">
        <v>54</v>
      </c>
      <c r="E122" s="631"/>
      <c r="F122" s="632"/>
      <c r="G122" s="633"/>
      <c r="H122" s="88"/>
      <c r="I122" s="427">
        <f>I123+I130+I141</f>
        <v>205000</v>
      </c>
      <c r="J122" s="341"/>
    </row>
    <row r="123" spans="1:10" s="338" customFormat="1" ht="48" customHeight="1">
      <c r="A123" s="558" t="s">
        <v>287</v>
      </c>
      <c r="B123" s="559" t="s">
        <v>52</v>
      </c>
      <c r="C123" s="559" t="s">
        <v>79</v>
      </c>
      <c r="D123" s="570" t="s">
        <v>54</v>
      </c>
      <c r="E123" s="533" t="s">
        <v>288</v>
      </c>
      <c r="F123" s="534" t="s">
        <v>237</v>
      </c>
      <c r="G123" s="571" t="s">
        <v>238</v>
      </c>
      <c r="H123" s="572"/>
      <c r="I123" s="427">
        <f>I124</f>
        <v>200000</v>
      </c>
      <c r="J123" s="341"/>
    </row>
    <row r="124" spans="1:10" s="338" customFormat="1" ht="66.75" customHeight="1">
      <c r="A124" s="552" t="s">
        <v>289</v>
      </c>
      <c r="B124" s="88" t="s">
        <v>52</v>
      </c>
      <c r="C124" s="172" t="s">
        <v>79</v>
      </c>
      <c r="D124" s="635" t="s">
        <v>54</v>
      </c>
      <c r="E124" s="631" t="s">
        <v>293</v>
      </c>
      <c r="F124" s="465" t="s">
        <v>237</v>
      </c>
      <c r="G124" s="430" t="s">
        <v>238</v>
      </c>
      <c r="H124" s="172"/>
      <c r="I124" s="574">
        <f>I125</f>
        <v>200000</v>
      </c>
      <c r="J124" s="341"/>
    </row>
    <row r="125" spans="1:10" s="338" customFormat="1" ht="48.75" customHeight="1">
      <c r="A125" s="552" t="s">
        <v>291</v>
      </c>
      <c r="B125" s="88" t="s">
        <v>52</v>
      </c>
      <c r="C125" s="88" t="s">
        <v>79</v>
      </c>
      <c r="D125" s="635" t="s">
        <v>54</v>
      </c>
      <c r="E125" s="283" t="s">
        <v>290</v>
      </c>
      <c r="F125" s="465" t="s">
        <v>53</v>
      </c>
      <c r="G125" s="430" t="s">
        <v>238</v>
      </c>
      <c r="H125" s="572"/>
      <c r="I125" s="574">
        <f>I127+I128</f>
        <v>200000</v>
      </c>
      <c r="J125" s="341"/>
    </row>
    <row r="126" spans="1:10" s="338" customFormat="1" ht="32.25" customHeight="1">
      <c r="A126" s="519" t="s">
        <v>390</v>
      </c>
      <c r="B126" s="591" t="s">
        <v>52</v>
      </c>
      <c r="C126" s="68" t="s">
        <v>79</v>
      </c>
      <c r="D126" s="282" t="s">
        <v>54</v>
      </c>
      <c r="E126" s="283" t="s">
        <v>293</v>
      </c>
      <c r="F126" s="465" t="s">
        <v>53</v>
      </c>
      <c r="G126" s="430" t="s">
        <v>389</v>
      </c>
      <c r="H126" s="68"/>
      <c r="I126" s="130">
        <f>SUM(I127)</f>
        <v>200000</v>
      </c>
      <c r="J126" s="341"/>
    </row>
    <row r="127" spans="1:10" s="338" customFormat="1" ht="31.5" customHeight="1">
      <c r="A127" s="25" t="s">
        <v>333</v>
      </c>
      <c r="B127" s="88" t="s">
        <v>52</v>
      </c>
      <c r="C127" s="88" t="s">
        <v>79</v>
      </c>
      <c r="D127" s="88" t="s">
        <v>54</v>
      </c>
      <c r="E127" s="604" t="s">
        <v>293</v>
      </c>
      <c r="F127" s="455" t="s">
        <v>53</v>
      </c>
      <c r="G127" s="527" t="s">
        <v>389</v>
      </c>
      <c r="H127" s="88" t="s">
        <v>62</v>
      </c>
      <c r="I127" s="574">
        <v>200000</v>
      </c>
      <c r="J127" s="341"/>
    </row>
    <row r="128" spans="1:10" s="338" customFormat="1" ht="51.75" customHeight="1" hidden="1">
      <c r="A128" s="519" t="s">
        <v>179</v>
      </c>
      <c r="B128" s="591" t="s">
        <v>52</v>
      </c>
      <c r="C128" s="68" t="s">
        <v>79</v>
      </c>
      <c r="D128" s="282" t="s">
        <v>54</v>
      </c>
      <c r="E128" s="283" t="s">
        <v>293</v>
      </c>
      <c r="F128" s="465" t="s">
        <v>53</v>
      </c>
      <c r="G128" s="430" t="s">
        <v>326</v>
      </c>
      <c r="H128" s="68"/>
      <c r="I128" s="130">
        <f>SUM(I129)</f>
        <v>0</v>
      </c>
      <c r="J128" s="341"/>
    </row>
    <row r="129" spans="1:10" s="338" customFormat="1" ht="67.5" customHeight="1" hidden="1">
      <c r="A129" s="25" t="s">
        <v>333</v>
      </c>
      <c r="B129" s="88" t="s">
        <v>52</v>
      </c>
      <c r="C129" s="88" t="s">
        <v>79</v>
      </c>
      <c r="D129" s="88" t="s">
        <v>54</v>
      </c>
      <c r="E129" s="604" t="s">
        <v>293</v>
      </c>
      <c r="F129" s="455" t="s">
        <v>53</v>
      </c>
      <c r="G129" s="527" t="s">
        <v>326</v>
      </c>
      <c r="H129" s="88" t="s">
        <v>62</v>
      </c>
      <c r="I129" s="574">
        <v>0</v>
      </c>
      <c r="J129" s="341"/>
    </row>
    <row r="130" spans="1:10" s="338" customFormat="1" ht="30" customHeight="1" hidden="1">
      <c r="A130" s="636" t="s">
        <v>177</v>
      </c>
      <c r="B130" s="367" t="s">
        <v>52</v>
      </c>
      <c r="C130" s="172" t="s">
        <v>79</v>
      </c>
      <c r="D130" s="635" t="s">
        <v>54</v>
      </c>
      <c r="E130" s="283" t="s">
        <v>99</v>
      </c>
      <c r="F130" s="465" t="s">
        <v>237</v>
      </c>
      <c r="G130" s="430" t="s">
        <v>238</v>
      </c>
      <c r="H130" s="172"/>
      <c r="I130" s="574">
        <f>+I131</f>
        <v>0</v>
      </c>
      <c r="J130" s="341"/>
    </row>
    <row r="131" spans="1:10" s="338" customFormat="1" ht="47.25" customHeight="1" hidden="1">
      <c r="A131" s="519" t="s">
        <v>206</v>
      </c>
      <c r="B131" s="591" t="s">
        <v>52</v>
      </c>
      <c r="C131" s="68" t="s">
        <v>79</v>
      </c>
      <c r="D131" s="282" t="s">
        <v>54</v>
      </c>
      <c r="E131" s="283" t="s">
        <v>207</v>
      </c>
      <c r="F131" s="465" t="s">
        <v>237</v>
      </c>
      <c r="G131" s="430" t="s">
        <v>238</v>
      </c>
      <c r="H131" s="68"/>
      <c r="I131" s="130">
        <f>SUM(I132)</f>
        <v>0</v>
      </c>
      <c r="J131" s="341"/>
    </row>
    <row r="132" spans="1:10" s="338" customFormat="1" ht="57" customHeight="1" hidden="1">
      <c r="A132" s="519" t="s">
        <v>264</v>
      </c>
      <c r="B132" s="591" t="s">
        <v>52</v>
      </c>
      <c r="C132" s="68" t="s">
        <v>79</v>
      </c>
      <c r="D132" s="282" t="s">
        <v>54</v>
      </c>
      <c r="E132" s="283" t="s">
        <v>207</v>
      </c>
      <c r="F132" s="465" t="s">
        <v>53</v>
      </c>
      <c r="G132" s="430" t="s">
        <v>238</v>
      </c>
      <c r="H132" s="68"/>
      <c r="I132" s="130">
        <f>I133+I135+I139+I137</f>
        <v>0</v>
      </c>
      <c r="J132" s="341"/>
    </row>
    <row r="133" spans="1:10" s="338" customFormat="1" ht="39.75" customHeight="1" hidden="1">
      <c r="A133" s="519" t="s">
        <v>278</v>
      </c>
      <c r="B133" s="591" t="s">
        <v>52</v>
      </c>
      <c r="C133" s="68" t="s">
        <v>79</v>
      </c>
      <c r="D133" s="282" t="s">
        <v>54</v>
      </c>
      <c r="E133" s="283" t="s">
        <v>207</v>
      </c>
      <c r="F133" s="465" t="s">
        <v>53</v>
      </c>
      <c r="G133" s="430" t="s">
        <v>294</v>
      </c>
      <c r="H133" s="68"/>
      <c r="I133" s="130">
        <f>SUM(I134)</f>
        <v>0</v>
      </c>
      <c r="J133" s="341"/>
    </row>
    <row r="134" spans="1:10" s="338" customFormat="1" ht="31.5" customHeight="1" hidden="1">
      <c r="A134" s="52" t="s">
        <v>333</v>
      </c>
      <c r="B134" s="64" t="s">
        <v>52</v>
      </c>
      <c r="C134" s="172" t="s">
        <v>79</v>
      </c>
      <c r="D134" s="88" t="s">
        <v>54</v>
      </c>
      <c r="E134" s="415" t="s">
        <v>207</v>
      </c>
      <c r="F134" s="548" t="s">
        <v>53</v>
      </c>
      <c r="G134" s="573" t="s">
        <v>294</v>
      </c>
      <c r="H134" s="88" t="s">
        <v>62</v>
      </c>
      <c r="I134" s="574">
        <v>0</v>
      </c>
      <c r="J134" s="341"/>
    </row>
    <row r="135" spans="1:10" s="338" customFormat="1" ht="42.75" customHeight="1" hidden="1">
      <c r="A135" s="519" t="s">
        <v>278</v>
      </c>
      <c r="B135" s="591" t="s">
        <v>52</v>
      </c>
      <c r="C135" s="68" t="s">
        <v>79</v>
      </c>
      <c r="D135" s="282" t="s">
        <v>54</v>
      </c>
      <c r="E135" s="283" t="s">
        <v>207</v>
      </c>
      <c r="F135" s="465" t="s">
        <v>53</v>
      </c>
      <c r="G135" s="430" t="s">
        <v>316</v>
      </c>
      <c r="H135" s="637"/>
      <c r="I135" s="130">
        <f>SUM(I136)</f>
        <v>0</v>
      </c>
      <c r="J135" s="341"/>
    </row>
    <row r="136" spans="1:10" s="338" customFormat="1" ht="13.5" customHeight="1" hidden="1">
      <c r="A136" s="52" t="s">
        <v>333</v>
      </c>
      <c r="B136" s="64" t="s">
        <v>52</v>
      </c>
      <c r="C136" s="172" t="s">
        <v>79</v>
      </c>
      <c r="D136" s="88" t="s">
        <v>54</v>
      </c>
      <c r="E136" s="415" t="s">
        <v>207</v>
      </c>
      <c r="F136" s="548" t="s">
        <v>53</v>
      </c>
      <c r="G136" s="573" t="s">
        <v>316</v>
      </c>
      <c r="H136" s="88" t="s">
        <v>315</v>
      </c>
      <c r="I136" s="574">
        <v>0</v>
      </c>
      <c r="J136" s="341"/>
    </row>
    <row r="137" spans="1:10" s="338" customFormat="1" ht="30" customHeight="1" hidden="1">
      <c r="A137" s="519" t="s">
        <v>278</v>
      </c>
      <c r="B137" s="591" t="s">
        <v>52</v>
      </c>
      <c r="C137" s="68" t="s">
        <v>79</v>
      </c>
      <c r="D137" s="282" t="s">
        <v>54</v>
      </c>
      <c r="E137" s="283" t="s">
        <v>207</v>
      </c>
      <c r="F137" s="465" t="s">
        <v>53</v>
      </c>
      <c r="G137" s="430" t="s">
        <v>316</v>
      </c>
      <c r="H137" s="637"/>
      <c r="I137" s="130">
        <f>SUM(I138)</f>
        <v>0</v>
      </c>
      <c r="J137" s="341"/>
    </row>
    <row r="138" spans="1:10" s="338" customFormat="1" ht="43.5" customHeight="1" hidden="1">
      <c r="A138" s="52" t="s">
        <v>333</v>
      </c>
      <c r="B138" s="64" t="s">
        <v>52</v>
      </c>
      <c r="C138" s="172" t="s">
        <v>79</v>
      </c>
      <c r="D138" s="88" t="s">
        <v>54</v>
      </c>
      <c r="E138" s="415" t="s">
        <v>207</v>
      </c>
      <c r="F138" s="548" t="s">
        <v>53</v>
      </c>
      <c r="G138" s="573" t="s">
        <v>316</v>
      </c>
      <c r="H138" s="88" t="s">
        <v>62</v>
      </c>
      <c r="I138" s="574">
        <v>0</v>
      </c>
      <c r="J138" s="341"/>
    </row>
    <row r="139" spans="1:10" s="338" customFormat="1" ht="28.5" customHeight="1" hidden="1">
      <c r="A139" s="519" t="s">
        <v>278</v>
      </c>
      <c r="B139" s="591" t="s">
        <v>52</v>
      </c>
      <c r="C139" s="68" t="s">
        <v>79</v>
      </c>
      <c r="D139" s="282" t="s">
        <v>54</v>
      </c>
      <c r="E139" s="283" t="s">
        <v>207</v>
      </c>
      <c r="F139" s="465" t="s">
        <v>53</v>
      </c>
      <c r="G139" s="430" t="s">
        <v>325</v>
      </c>
      <c r="H139" s="637"/>
      <c r="I139" s="130">
        <f>SUM(I140)</f>
        <v>0</v>
      </c>
      <c r="J139" s="341"/>
    </row>
    <row r="140" spans="1:10" s="338" customFormat="1" ht="46.5" customHeight="1" hidden="1">
      <c r="A140" s="52" t="s">
        <v>333</v>
      </c>
      <c r="B140" s="64" t="s">
        <v>52</v>
      </c>
      <c r="C140" s="172" t="s">
        <v>79</v>
      </c>
      <c r="D140" s="88" t="s">
        <v>54</v>
      </c>
      <c r="E140" s="415" t="s">
        <v>207</v>
      </c>
      <c r="F140" s="548" t="s">
        <v>53</v>
      </c>
      <c r="G140" s="573">
        <v>11500</v>
      </c>
      <c r="H140" s="88" t="s">
        <v>315</v>
      </c>
      <c r="I140" s="574">
        <v>0</v>
      </c>
      <c r="J140" s="341"/>
    </row>
    <row r="141" spans="1:10" s="338" customFormat="1" ht="62.25">
      <c r="A141" s="638" t="s">
        <v>362</v>
      </c>
      <c r="B141" s="576" t="s">
        <v>52</v>
      </c>
      <c r="C141" s="572" t="s">
        <v>79</v>
      </c>
      <c r="D141" s="559" t="s">
        <v>54</v>
      </c>
      <c r="E141" s="533" t="s">
        <v>373</v>
      </c>
      <c r="F141" s="534" t="s">
        <v>237</v>
      </c>
      <c r="G141" s="571" t="s">
        <v>238</v>
      </c>
      <c r="H141" s="559"/>
      <c r="I141" s="427">
        <f>I142</f>
        <v>5000</v>
      </c>
      <c r="J141" s="341"/>
    </row>
    <row r="142" spans="1:10" s="338" customFormat="1" ht="93">
      <c r="A142" s="582" t="s">
        <v>363</v>
      </c>
      <c r="B142" s="64" t="s">
        <v>52</v>
      </c>
      <c r="C142" s="172" t="s">
        <v>79</v>
      </c>
      <c r="D142" s="88" t="s">
        <v>54</v>
      </c>
      <c r="E142" s="283" t="s">
        <v>374</v>
      </c>
      <c r="F142" s="465" t="s">
        <v>237</v>
      </c>
      <c r="G142" s="430" t="s">
        <v>238</v>
      </c>
      <c r="H142" s="88"/>
      <c r="I142" s="574">
        <f>I143</f>
        <v>5000</v>
      </c>
      <c r="J142" s="341"/>
    </row>
    <row r="143" spans="1:10" s="338" customFormat="1" ht="46.5">
      <c r="A143" s="279" t="s">
        <v>364</v>
      </c>
      <c r="B143" s="64" t="s">
        <v>52</v>
      </c>
      <c r="C143" s="172" t="s">
        <v>79</v>
      </c>
      <c r="D143" s="88" t="s">
        <v>54</v>
      </c>
      <c r="E143" s="283" t="s">
        <v>374</v>
      </c>
      <c r="F143" s="465" t="s">
        <v>53</v>
      </c>
      <c r="G143" s="430" t="s">
        <v>238</v>
      </c>
      <c r="H143" s="88"/>
      <c r="I143" s="574">
        <f>I144</f>
        <v>5000</v>
      </c>
      <c r="J143" s="341"/>
    </row>
    <row r="144" spans="1:10" s="338" customFormat="1" ht="30.75">
      <c r="A144" s="279" t="s">
        <v>278</v>
      </c>
      <c r="B144" s="64" t="s">
        <v>52</v>
      </c>
      <c r="C144" s="172" t="s">
        <v>79</v>
      </c>
      <c r="D144" s="88" t="s">
        <v>54</v>
      </c>
      <c r="E144" s="283" t="s">
        <v>374</v>
      </c>
      <c r="F144" s="465" t="s">
        <v>53</v>
      </c>
      <c r="G144" s="430" t="s">
        <v>294</v>
      </c>
      <c r="H144" s="88"/>
      <c r="I144" s="574">
        <f>I145</f>
        <v>5000</v>
      </c>
      <c r="J144" s="341"/>
    </row>
    <row r="145" spans="1:10" s="338" customFormat="1" ht="30.75">
      <c r="A145" s="287" t="s">
        <v>333</v>
      </c>
      <c r="B145" s="64" t="s">
        <v>52</v>
      </c>
      <c r="C145" s="172" t="s">
        <v>79</v>
      </c>
      <c r="D145" s="88" t="s">
        <v>54</v>
      </c>
      <c r="E145" s="283" t="s">
        <v>374</v>
      </c>
      <c r="F145" s="548" t="s">
        <v>53</v>
      </c>
      <c r="G145" s="573" t="s">
        <v>294</v>
      </c>
      <c r="H145" s="88" t="s">
        <v>62</v>
      </c>
      <c r="I145" s="574">
        <v>5000</v>
      </c>
      <c r="J145" s="341"/>
    </row>
    <row r="146" spans="1:10" s="337" customFormat="1" ht="18">
      <c r="A146" s="596" t="s">
        <v>80</v>
      </c>
      <c r="B146" s="367" t="s">
        <v>52</v>
      </c>
      <c r="C146" s="172" t="s">
        <v>79</v>
      </c>
      <c r="D146" s="88" t="s">
        <v>70</v>
      </c>
      <c r="E146" s="631"/>
      <c r="F146" s="632"/>
      <c r="G146" s="633"/>
      <c r="H146" s="88"/>
      <c r="I146" s="574">
        <f>+I147+I154</f>
        <v>5001102</v>
      </c>
      <c r="J146" s="336"/>
    </row>
    <row r="147" spans="1:39" s="15" customFormat="1" ht="63.75" customHeight="1">
      <c r="A147" s="634" t="s">
        <v>177</v>
      </c>
      <c r="B147" s="364" t="s">
        <v>52</v>
      </c>
      <c r="C147" s="572" t="s">
        <v>79</v>
      </c>
      <c r="D147" s="570" t="s">
        <v>70</v>
      </c>
      <c r="E147" s="533" t="s">
        <v>99</v>
      </c>
      <c r="F147" s="534" t="s">
        <v>237</v>
      </c>
      <c r="G147" s="571" t="s">
        <v>238</v>
      </c>
      <c r="H147" s="572"/>
      <c r="I147" s="427">
        <f>+I148</f>
        <v>2600216</v>
      </c>
      <c r="J147" s="344"/>
      <c r="K147" s="345"/>
      <c r="L147" s="345"/>
      <c r="M147" s="345"/>
      <c r="N147" s="345"/>
      <c r="O147" s="345"/>
      <c r="P147" s="345"/>
      <c r="Q147" s="345"/>
      <c r="R147" s="345"/>
      <c r="S147" s="345"/>
      <c r="T147" s="345"/>
      <c r="U147" s="345"/>
      <c r="V147" s="345"/>
      <c r="W147" s="345"/>
      <c r="X147" s="345"/>
      <c r="Y147" s="345"/>
      <c r="Z147" s="345"/>
      <c r="AA147" s="345"/>
      <c r="AB147" s="345"/>
      <c r="AC147" s="345"/>
      <c r="AD147" s="345"/>
      <c r="AE147" s="345"/>
      <c r="AF147" s="345"/>
      <c r="AG147" s="345"/>
      <c r="AH147" s="345"/>
      <c r="AI147" s="345"/>
      <c r="AJ147" s="345"/>
      <c r="AK147" s="345"/>
      <c r="AL147" s="345"/>
      <c r="AM147" s="345"/>
    </row>
    <row r="148" spans="1:39" s="9" customFormat="1" ht="97.5" customHeight="1">
      <c r="A148" s="519" t="s">
        <v>178</v>
      </c>
      <c r="B148" s="591" t="s">
        <v>52</v>
      </c>
      <c r="C148" s="68" t="s">
        <v>79</v>
      </c>
      <c r="D148" s="282" t="s">
        <v>70</v>
      </c>
      <c r="E148" s="283" t="s">
        <v>100</v>
      </c>
      <c r="F148" s="465" t="s">
        <v>237</v>
      </c>
      <c r="G148" s="430" t="s">
        <v>238</v>
      </c>
      <c r="H148" s="68"/>
      <c r="I148" s="130">
        <f>SUM(I149)</f>
        <v>2600216</v>
      </c>
      <c r="J148" s="333"/>
      <c r="K148" s="334"/>
      <c r="L148" s="334"/>
      <c r="M148" s="334"/>
      <c r="N148" s="334"/>
      <c r="O148" s="334"/>
      <c r="P148" s="334"/>
      <c r="Q148" s="334"/>
      <c r="R148" s="334"/>
      <c r="S148" s="334"/>
      <c r="T148" s="334"/>
      <c r="U148" s="334"/>
      <c r="V148" s="334"/>
      <c r="W148" s="334"/>
      <c r="X148" s="334"/>
      <c r="Y148" s="334"/>
      <c r="Z148" s="334"/>
      <c r="AA148" s="334"/>
      <c r="AB148" s="334"/>
      <c r="AC148" s="334"/>
      <c r="AD148" s="334"/>
      <c r="AE148" s="334"/>
      <c r="AF148" s="334"/>
      <c r="AG148" s="334"/>
      <c r="AH148" s="334"/>
      <c r="AI148" s="334"/>
      <c r="AJ148" s="334"/>
      <c r="AK148" s="334"/>
      <c r="AL148" s="334"/>
      <c r="AM148" s="334"/>
    </row>
    <row r="149" spans="1:39" s="9" customFormat="1" ht="48" customHeight="1">
      <c r="A149" s="519" t="s">
        <v>261</v>
      </c>
      <c r="B149" s="591" t="s">
        <v>52</v>
      </c>
      <c r="C149" s="68" t="s">
        <v>79</v>
      </c>
      <c r="D149" s="282" t="s">
        <v>70</v>
      </c>
      <c r="E149" s="283" t="s">
        <v>100</v>
      </c>
      <c r="F149" s="465" t="s">
        <v>53</v>
      </c>
      <c r="G149" s="430" t="s">
        <v>238</v>
      </c>
      <c r="H149" s="68"/>
      <c r="I149" s="130">
        <f>SUM(I150)</f>
        <v>2600216</v>
      </c>
      <c r="J149" s="333"/>
      <c r="K149" s="334"/>
      <c r="L149" s="334"/>
      <c r="M149" s="334"/>
      <c r="N149" s="334"/>
      <c r="O149" s="334"/>
      <c r="P149" s="334"/>
      <c r="Q149" s="334"/>
      <c r="R149" s="334"/>
      <c r="S149" s="334"/>
      <c r="T149" s="334"/>
      <c r="U149" s="334"/>
      <c r="V149" s="334"/>
      <c r="W149" s="334"/>
      <c r="X149" s="334"/>
      <c r="Y149" s="334"/>
      <c r="Z149" s="334"/>
      <c r="AA149" s="334"/>
      <c r="AB149" s="334"/>
      <c r="AC149" s="334"/>
      <c r="AD149" s="334"/>
      <c r="AE149" s="334"/>
      <c r="AF149" s="334"/>
      <c r="AG149" s="334"/>
      <c r="AH149" s="334"/>
      <c r="AI149" s="334"/>
      <c r="AJ149" s="334"/>
      <c r="AK149" s="334"/>
      <c r="AL149" s="334"/>
      <c r="AM149" s="334"/>
    </row>
    <row r="150" spans="1:10" s="334" customFormat="1" ht="15.75">
      <c r="A150" s="519" t="s">
        <v>101</v>
      </c>
      <c r="B150" s="591" t="s">
        <v>52</v>
      </c>
      <c r="C150" s="68" t="s">
        <v>79</v>
      </c>
      <c r="D150" s="282" t="s">
        <v>70</v>
      </c>
      <c r="E150" s="283" t="s">
        <v>100</v>
      </c>
      <c r="F150" s="465" t="s">
        <v>53</v>
      </c>
      <c r="G150" s="430" t="s">
        <v>265</v>
      </c>
      <c r="H150" s="68"/>
      <c r="I150" s="130">
        <f>SUM(I151)</f>
        <v>2600216</v>
      </c>
      <c r="J150" s="333"/>
    </row>
    <row r="151" spans="1:10" s="334" customFormat="1" ht="30" customHeight="1">
      <c r="A151" s="52" t="s">
        <v>333</v>
      </c>
      <c r="B151" s="64" t="s">
        <v>52</v>
      </c>
      <c r="C151" s="68" t="s">
        <v>79</v>
      </c>
      <c r="D151" s="282" t="s">
        <v>70</v>
      </c>
      <c r="E151" s="283" t="s">
        <v>100</v>
      </c>
      <c r="F151" s="465" t="s">
        <v>53</v>
      </c>
      <c r="G151" s="430" t="s">
        <v>265</v>
      </c>
      <c r="H151" s="68" t="s">
        <v>62</v>
      </c>
      <c r="I151" s="130">
        <v>2600216</v>
      </c>
      <c r="J151" s="333"/>
    </row>
    <row r="152" spans="1:39" s="9" customFormat="1" ht="30.75" hidden="1">
      <c r="A152" s="519" t="s">
        <v>266</v>
      </c>
      <c r="B152" s="591" t="s">
        <v>52</v>
      </c>
      <c r="C152" s="68" t="s">
        <v>79</v>
      </c>
      <c r="D152" s="282" t="s">
        <v>70</v>
      </c>
      <c r="E152" s="289" t="s">
        <v>100</v>
      </c>
      <c r="F152" s="455" t="s">
        <v>53</v>
      </c>
      <c r="G152" s="527" t="s">
        <v>267</v>
      </c>
      <c r="H152" s="68"/>
      <c r="I152" s="130">
        <f>SUM(I153)</f>
        <v>0</v>
      </c>
      <c r="J152" s="333"/>
      <c r="K152" s="334"/>
      <c r="L152" s="334"/>
      <c r="M152" s="334"/>
      <c r="N152" s="334"/>
      <c r="O152" s="334"/>
      <c r="P152" s="334"/>
      <c r="Q152" s="334"/>
      <c r="R152" s="334"/>
      <c r="S152" s="334"/>
      <c r="T152" s="334"/>
      <c r="U152" s="334"/>
      <c r="V152" s="334"/>
      <c r="W152" s="334"/>
      <c r="X152" s="334"/>
      <c r="Y152" s="334"/>
      <c r="Z152" s="334"/>
      <c r="AA152" s="334"/>
      <c r="AB152" s="334"/>
      <c r="AC152" s="334"/>
      <c r="AD152" s="334"/>
      <c r="AE152" s="334"/>
      <c r="AF152" s="334"/>
      <c r="AG152" s="334"/>
      <c r="AH152" s="334"/>
      <c r="AI152" s="334"/>
      <c r="AJ152" s="334"/>
      <c r="AK152" s="334"/>
      <c r="AL152" s="334"/>
      <c r="AM152" s="334"/>
    </row>
    <row r="153" spans="1:10" s="334" customFormat="1" ht="30.75" hidden="1">
      <c r="A153" s="52" t="s">
        <v>61</v>
      </c>
      <c r="B153" s="64" t="s">
        <v>52</v>
      </c>
      <c r="C153" s="68" t="s">
        <v>79</v>
      </c>
      <c r="D153" s="282" t="s">
        <v>70</v>
      </c>
      <c r="E153" s="283" t="s">
        <v>100</v>
      </c>
      <c r="F153" s="465" t="s">
        <v>53</v>
      </c>
      <c r="G153" s="430" t="s">
        <v>267</v>
      </c>
      <c r="H153" s="68" t="s">
        <v>62</v>
      </c>
      <c r="I153" s="130"/>
      <c r="J153" s="333"/>
    </row>
    <row r="154" spans="1:10" s="334" customFormat="1" ht="62.25">
      <c r="A154" s="634" t="s">
        <v>320</v>
      </c>
      <c r="B154" s="364" t="s">
        <v>52</v>
      </c>
      <c r="C154" s="572" t="s">
        <v>79</v>
      </c>
      <c r="D154" s="570" t="s">
        <v>70</v>
      </c>
      <c r="E154" s="533" t="s">
        <v>319</v>
      </c>
      <c r="F154" s="534" t="s">
        <v>237</v>
      </c>
      <c r="G154" s="571" t="s">
        <v>238</v>
      </c>
      <c r="H154" s="572"/>
      <c r="I154" s="427">
        <f>+I155</f>
        <v>2400886</v>
      </c>
      <c r="J154" s="333"/>
    </row>
    <row r="155" spans="1:10" s="334" customFormat="1" ht="78">
      <c r="A155" s="519" t="s">
        <v>321</v>
      </c>
      <c r="B155" s="591" t="s">
        <v>52</v>
      </c>
      <c r="C155" s="68" t="s">
        <v>79</v>
      </c>
      <c r="D155" s="282" t="s">
        <v>70</v>
      </c>
      <c r="E155" s="283" t="s">
        <v>318</v>
      </c>
      <c r="F155" s="465" t="s">
        <v>237</v>
      </c>
      <c r="G155" s="430" t="s">
        <v>238</v>
      </c>
      <c r="H155" s="68"/>
      <c r="I155" s="130">
        <f>SUM(I156)</f>
        <v>2400886</v>
      </c>
      <c r="J155" s="333"/>
    </row>
    <row r="156" spans="1:10" s="334" customFormat="1" ht="30.75">
      <c r="A156" s="429" t="s">
        <v>386</v>
      </c>
      <c r="B156" s="591" t="s">
        <v>52</v>
      </c>
      <c r="C156" s="68" t="s">
        <v>79</v>
      </c>
      <c r="D156" s="282" t="s">
        <v>70</v>
      </c>
      <c r="E156" s="283" t="s">
        <v>318</v>
      </c>
      <c r="F156" s="465" t="s">
        <v>53</v>
      </c>
      <c r="G156" s="430" t="s">
        <v>238</v>
      </c>
      <c r="H156" s="68"/>
      <c r="I156" s="130">
        <f>SUM(I157+I159)</f>
        <v>2400886</v>
      </c>
      <c r="J156" s="333"/>
    </row>
    <row r="157" spans="1:10" s="334" customFormat="1" ht="15.75">
      <c r="A157" s="519" t="s">
        <v>387</v>
      </c>
      <c r="B157" s="591" t="s">
        <v>52</v>
      </c>
      <c r="C157" s="68" t="s">
        <v>79</v>
      </c>
      <c r="D157" s="282" t="s">
        <v>70</v>
      </c>
      <c r="E157" s="283" t="s">
        <v>318</v>
      </c>
      <c r="F157" s="465" t="s">
        <v>385</v>
      </c>
      <c r="G157" s="430" t="s">
        <v>384</v>
      </c>
      <c r="H157" s="68"/>
      <c r="I157" s="130">
        <f>SUM(I158)</f>
        <v>2400886</v>
      </c>
      <c r="J157" s="333"/>
    </row>
    <row r="158" spans="1:10" s="334" customFormat="1" ht="30" customHeight="1">
      <c r="A158" s="52" t="s">
        <v>333</v>
      </c>
      <c r="B158" s="64" t="s">
        <v>52</v>
      </c>
      <c r="C158" s="68" t="s">
        <v>79</v>
      </c>
      <c r="D158" s="282" t="s">
        <v>70</v>
      </c>
      <c r="E158" s="283" t="s">
        <v>318</v>
      </c>
      <c r="F158" s="465" t="s">
        <v>385</v>
      </c>
      <c r="G158" s="430" t="s">
        <v>384</v>
      </c>
      <c r="H158" s="68" t="s">
        <v>62</v>
      </c>
      <c r="I158" s="130">
        <v>2400886</v>
      </c>
      <c r="J158" s="333"/>
    </row>
    <row r="159" spans="1:10" s="334" customFormat="1" ht="30.75" hidden="1">
      <c r="A159" s="519" t="s">
        <v>322</v>
      </c>
      <c r="B159" s="591" t="s">
        <v>52</v>
      </c>
      <c r="C159" s="68" t="s">
        <v>79</v>
      </c>
      <c r="D159" s="282" t="s">
        <v>70</v>
      </c>
      <c r="E159" s="283" t="s">
        <v>318</v>
      </c>
      <c r="F159" s="465" t="s">
        <v>53</v>
      </c>
      <c r="G159" s="430" t="s">
        <v>332</v>
      </c>
      <c r="H159" s="68"/>
      <c r="I159" s="130">
        <f>SUM(I160)</f>
        <v>0</v>
      </c>
      <c r="J159" s="333"/>
    </row>
    <row r="160" spans="1:10" s="334" customFormat="1" ht="30.75" hidden="1">
      <c r="A160" s="52" t="s">
        <v>333</v>
      </c>
      <c r="B160" s="64" t="s">
        <v>52</v>
      </c>
      <c r="C160" s="68" t="s">
        <v>79</v>
      </c>
      <c r="D160" s="282" t="s">
        <v>70</v>
      </c>
      <c r="E160" s="283" t="s">
        <v>318</v>
      </c>
      <c r="F160" s="465" t="s">
        <v>53</v>
      </c>
      <c r="G160" s="430" t="s">
        <v>332</v>
      </c>
      <c r="H160" s="68" t="s">
        <v>62</v>
      </c>
      <c r="I160" s="130">
        <v>0</v>
      </c>
      <c r="J160" s="333"/>
    </row>
    <row r="161" spans="1:10" s="334" customFormat="1" ht="15.75">
      <c r="A161" s="596" t="s">
        <v>208</v>
      </c>
      <c r="B161" s="367" t="s">
        <v>52</v>
      </c>
      <c r="C161" s="172" t="s">
        <v>79</v>
      </c>
      <c r="D161" s="88" t="s">
        <v>79</v>
      </c>
      <c r="E161" s="631"/>
      <c r="F161" s="632"/>
      <c r="G161" s="633"/>
      <c r="H161" s="88"/>
      <c r="I161" s="574">
        <f>+I162</f>
        <v>3248912</v>
      </c>
      <c r="J161" s="333"/>
    </row>
    <row r="162" spans="1:10" s="334" customFormat="1" ht="62.25">
      <c r="A162" s="639" t="s">
        <v>177</v>
      </c>
      <c r="B162" s="364" t="s">
        <v>52</v>
      </c>
      <c r="C162" s="572" t="s">
        <v>79</v>
      </c>
      <c r="D162" s="570" t="s">
        <v>79</v>
      </c>
      <c r="E162" s="533" t="s">
        <v>99</v>
      </c>
      <c r="F162" s="534" t="s">
        <v>237</v>
      </c>
      <c r="G162" s="571" t="s">
        <v>238</v>
      </c>
      <c r="H162" s="572"/>
      <c r="I162" s="427">
        <f>+I163</f>
        <v>3248912</v>
      </c>
      <c r="J162" s="333"/>
    </row>
    <row r="163" spans="1:10" s="334" customFormat="1" ht="93">
      <c r="A163" s="519" t="s">
        <v>209</v>
      </c>
      <c r="B163" s="591" t="s">
        <v>52</v>
      </c>
      <c r="C163" s="68" t="s">
        <v>79</v>
      </c>
      <c r="D163" s="282" t="s">
        <v>79</v>
      </c>
      <c r="E163" s="283" t="s">
        <v>210</v>
      </c>
      <c r="F163" s="465" t="s">
        <v>237</v>
      </c>
      <c r="G163" s="430" t="s">
        <v>238</v>
      </c>
      <c r="H163" s="68"/>
      <c r="I163" s="130">
        <f>SUM(I164)</f>
        <v>3248912</v>
      </c>
      <c r="J163" s="333"/>
    </row>
    <row r="164" spans="1:10" s="334" customFormat="1" ht="33.75" customHeight="1">
      <c r="A164" s="519" t="s">
        <v>269</v>
      </c>
      <c r="B164" s="591" t="s">
        <v>52</v>
      </c>
      <c r="C164" s="68" t="s">
        <v>79</v>
      </c>
      <c r="D164" s="282" t="s">
        <v>79</v>
      </c>
      <c r="E164" s="283" t="s">
        <v>210</v>
      </c>
      <c r="F164" s="465" t="s">
        <v>53</v>
      </c>
      <c r="G164" s="430" t="s">
        <v>238</v>
      </c>
      <c r="H164" s="68"/>
      <c r="I164" s="130">
        <f>SUM(I165)</f>
        <v>3248912</v>
      </c>
      <c r="J164" s="333"/>
    </row>
    <row r="165" spans="1:10" s="334" customFormat="1" ht="30.75">
      <c r="A165" s="519" t="s">
        <v>94</v>
      </c>
      <c r="B165" s="591" t="s">
        <v>52</v>
      </c>
      <c r="C165" s="68" t="s">
        <v>79</v>
      </c>
      <c r="D165" s="282" t="s">
        <v>79</v>
      </c>
      <c r="E165" s="283" t="s">
        <v>210</v>
      </c>
      <c r="F165" s="465" t="s">
        <v>53</v>
      </c>
      <c r="G165" s="430" t="s">
        <v>268</v>
      </c>
      <c r="H165" s="68"/>
      <c r="I165" s="130">
        <f>SUM(I166:I168)</f>
        <v>3248912</v>
      </c>
      <c r="J165" s="333"/>
    </row>
    <row r="166" spans="1:10" s="334" customFormat="1" ht="62.25">
      <c r="A166" s="44" t="s">
        <v>60</v>
      </c>
      <c r="B166" s="64" t="s">
        <v>52</v>
      </c>
      <c r="C166" s="68" t="s">
        <v>79</v>
      </c>
      <c r="D166" s="282" t="s">
        <v>79</v>
      </c>
      <c r="E166" s="283" t="s">
        <v>210</v>
      </c>
      <c r="F166" s="465" t="s">
        <v>53</v>
      </c>
      <c r="G166" s="430" t="s">
        <v>268</v>
      </c>
      <c r="H166" s="68" t="s">
        <v>55</v>
      </c>
      <c r="I166" s="130">
        <v>1520364</v>
      </c>
      <c r="J166" s="333"/>
    </row>
    <row r="167" spans="1:10" s="334" customFormat="1" ht="30.75">
      <c r="A167" s="52" t="s">
        <v>333</v>
      </c>
      <c r="B167" s="64" t="s">
        <v>52</v>
      </c>
      <c r="C167" s="68" t="s">
        <v>79</v>
      </c>
      <c r="D167" s="282" t="s">
        <v>79</v>
      </c>
      <c r="E167" s="283" t="s">
        <v>210</v>
      </c>
      <c r="F167" s="465" t="s">
        <v>53</v>
      </c>
      <c r="G167" s="430" t="s">
        <v>268</v>
      </c>
      <c r="H167" s="68" t="s">
        <v>62</v>
      </c>
      <c r="I167" s="130">
        <v>1632844</v>
      </c>
      <c r="J167" s="333"/>
    </row>
    <row r="168" spans="1:10" s="334" customFormat="1" ht="15.75">
      <c r="A168" s="44" t="s">
        <v>63</v>
      </c>
      <c r="B168" s="64" t="s">
        <v>52</v>
      </c>
      <c r="C168" s="68" t="s">
        <v>79</v>
      </c>
      <c r="D168" s="282" t="s">
        <v>79</v>
      </c>
      <c r="E168" s="283" t="s">
        <v>210</v>
      </c>
      <c r="F168" s="465" t="s">
        <v>53</v>
      </c>
      <c r="G168" s="430" t="s">
        <v>268</v>
      </c>
      <c r="H168" s="68" t="s">
        <v>64</v>
      </c>
      <c r="I168" s="130">
        <v>95704</v>
      </c>
      <c r="J168" s="333"/>
    </row>
    <row r="169" spans="1:10" s="334" customFormat="1" ht="15.75">
      <c r="A169" s="44" t="s">
        <v>86</v>
      </c>
      <c r="B169" s="64" t="s">
        <v>52</v>
      </c>
      <c r="C169" s="171" t="s">
        <v>66</v>
      </c>
      <c r="D169" s="66"/>
      <c r="E169" s="419"/>
      <c r="F169" s="547"/>
      <c r="G169" s="527"/>
      <c r="H169" s="171"/>
      <c r="I169" s="134">
        <f>+I170</f>
        <v>30000</v>
      </c>
      <c r="J169" s="333"/>
    </row>
    <row r="170" spans="1:10" s="334" customFormat="1" ht="15.75">
      <c r="A170" s="44" t="s">
        <v>356</v>
      </c>
      <c r="B170" s="64" t="s">
        <v>52</v>
      </c>
      <c r="C170" s="171" t="s">
        <v>66</v>
      </c>
      <c r="D170" s="66" t="s">
        <v>66</v>
      </c>
      <c r="E170" s="419"/>
      <c r="F170" s="547"/>
      <c r="G170" s="527"/>
      <c r="H170" s="171"/>
      <c r="I170" s="134">
        <f>+I171</f>
        <v>30000</v>
      </c>
      <c r="J170" s="333"/>
    </row>
    <row r="171" spans="1:10" s="334" customFormat="1" ht="66" customHeight="1">
      <c r="A171" s="453" t="s">
        <v>181</v>
      </c>
      <c r="B171" s="576" t="s">
        <v>52</v>
      </c>
      <c r="C171" s="512" t="s">
        <v>66</v>
      </c>
      <c r="D171" s="508" t="s">
        <v>66</v>
      </c>
      <c r="E171" s="528" t="s">
        <v>102</v>
      </c>
      <c r="F171" s="529" t="s">
        <v>237</v>
      </c>
      <c r="G171" s="530" t="s">
        <v>238</v>
      </c>
      <c r="H171" s="512"/>
      <c r="I171" s="400">
        <f>+I172</f>
        <v>30000</v>
      </c>
      <c r="J171" s="333"/>
    </row>
    <row r="172" spans="1:10" s="334" customFormat="1" ht="83.25" customHeight="1">
      <c r="A172" s="44" t="s">
        <v>182</v>
      </c>
      <c r="B172" s="64" t="s">
        <v>52</v>
      </c>
      <c r="C172" s="171" t="s">
        <v>66</v>
      </c>
      <c r="D172" s="66" t="s">
        <v>66</v>
      </c>
      <c r="E172" s="358" t="s">
        <v>270</v>
      </c>
      <c r="F172" s="227" t="s">
        <v>237</v>
      </c>
      <c r="G172" s="359" t="s">
        <v>238</v>
      </c>
      <c r="H172" s="171"/>
      <c r="I172" s="134">
        <f>SUM(I173)</f>
        <v>30000</v>
      </c>
      <c r="J172" s="333"/>
    </row>
    <row r="173" spans="1:10" s="334" customFormat="1" ht="35.25" customHeight="1">
      <c r="A173" s="44" t="s">
        <v>271</v>
      </c>
      <c r="B173" s="64" t="s">
        <v>52</v>
      </c>
      <c r="C173" s="171" t="s">
        <v>66</v>
      </c>
      <c r="D173" s="66" t="s">
        <v>66</v>
      </c>
      <c r="E173" s="358" t="s">
        <v>87</v>
      </c>
      <c r="F173" s="227" t="s">
        <v>53</v>
      </c>
      <c r="G173" s="359" t="s">
        <v>238</v>
      </c>
      <c r="H173" s="171"/>
      <c r="I173" s="134">
        <f>SUM(I174)</f>
        <v>30000</v>
      </c>
      <c r="J173" s="333"/>
    </row>
    <row r="174" spans="1:10" s="334" customFormat="1" ht="15.75">
      <c r="A174" s="44" t="s">
        <v>103</v>
      </c>
      <c r="B174" s="64" t="s">
        <v>52</v>
      </c>
      <c r="C174" s="171" t="s">
        <v>66</v>
      </c>
      <c r="D174" s="66" t="s">
        <v>66</v>
      </c>
      <c r="E174" s="358" t="s">
        <v>270</v>
      </c>
      <c r="F174" s="227" t="s">
        <v>53</v>
      </c>
      <c r="G174" s="359" t="s">
        <v>272</v>
      </c>
      <c r="H174" s="171"/>
      <c r="I174" s="134">
        <f>+I175</f>
        <v>30000</v>
      </c>
      <c r="J174" s="333"/>
    </row>
    <row r="175" spans="1:10" s="334" customFormat="1" ht="30.75">
      <c r="A175" s="52" t="s">
        <v>333</v>
      </c>
      <c r="B175" s="64" t="s">
        <v>52</v>
      </c>
      <c r="C175" s="171" t="s">
        <v>66</v>
      </c>
      <c r="D175" s="66" t="s">
        <v>66</v>
      </c>
      <c r="E175" s="358" t="s">
        <v>270</v>
      </c>
      <c r="F175" s="227" t="s">
        <v>53</v>
      </c>
      <c r="G175" s="359" t="s">
        <v>272</v>
      </c>
      <c r="H175" s="171" t="s">
        <v>62</v>
      </c>
      <c r="I175" s="134">
        <v>30000</v>
      </c>
      <c r="J175" s="333"/>
    </row>
    <row r="176" spans="1:10" s="337" customFormat="1" ht="18">
      <c r="A176" s="44" t="s">
        <v>81</v>
      </c>
      <c r="B176" s="64" t="s">
        <v>52</v>
      </c>
      <c r="C176" s="606">
        <v>10</v>
      </c>
      <c r="D176" s="64"/>
      <c r="E176" s="631"/>
      <c r="F176" s="632"/>
      <c r="G176" s="633"/>
      <c r="H176" s="65"/>
      <c r="I176" s="134">
        <f>+I177+I183</f>
        <v>589140</v>
      </c>
      <c r="J176" s="336"/>
    </row>
    <row r="177" spans="1:10" s="337" customFormat="1" ht="18">
      <c r="A177" s="44" t="s">
        <v>82</v>
      </c>
      <c r="B177" s="64" t="s">
        <v>52</v>
      </c>
      <c r="C177" s="618">
        <v>10</v>
      </c>
      <c r="D177" s="88" t="s">
        <v>53</v>
      </c>
      <c r="E177" s="604"/>
      <c r="F177" s="605"/>
      <c r="G177" s="606"/>
      <c r="H177" s="88"/>
      <c r="I177" s="134">
        <f>I178</f>
        <v>589140</v>
      </c>
      <c r="J177" s="336"/>
    </row>
    <row r="178" spans="1:10" s="337" customFormat="1" ht="49.5" customHeight="1">
      <c r="A178" s="640" t="s">
        <v>183</v>
      </c>
      <c r="B178" s="576" t="s">
        <v>52</v>
      </c>
      <c r="C178" s="641">
        <v>10</v>
      </c>
      <c r="D178" s="579" t="s">
        <v>53</v>
      </c>
      <c r="E178" s="402" t="s">
        <v>96</v>
      </c>
      <c r="F178" s="454" t="s">
        <v>237</v>
      </c>
      <c r="G178" s="404" t="s">
        <v>238</v>
      </c>
      <c r="H178" s="532"/>
      <c r="I178" s="400">
        <f>I179</f>
        <v>589140</v>
      </c>
      <c r="J178" s="336"/>
    </row>
    <row r="179" spans="1:10" s="337" customFormat="1" ht="66" customHeight="1">
      <c r="A179" s="580" t="s">
        <v>184</v>
      </c>
      <c r="B179" s="367" t="s">
        <v>52</v>
      </c>
      <c r="C179" s="109">
        <v>10</v>
      </c>
      <c r="D179" s="75" t="s">
        <v>53</v>
      </c>
      <c r="E179" s="283" t="s">
        <v>273</v>
      </c>
      <c r="F179" s="465" t="s">
        <v>237</v>
      </c>
      <c r="G179" s="407" t="s">
        <v>238</v>
      </c>
      <c r="H179" s="532"/>
      <c r="I179" s="134">
        <f>SUM(I180)</f>
        <v>589140</v>
      </c>
      <c r="J179" s="336"/>
    </row>
    <row r="180" spans="1:10" s="337" customFormat="1" ht="49.5" customHeight="1">
      <c r="A180" s="409" t="s">
        <v>274</v>
      </c>
      <c r="B180" s="367" t="s">
        <v>52</v>
      </c>
      <c r="C180" s="109">
        <v>10</v>
      </c>
      <c r="D180" s="75" t="s">
        <v>53</v>
      </c>
      <c r="E180" s="283" t="s">
        <v>273</v>
      </c>
      <c r="F180" s="465" t="s">
        <v>53</v>
      </c>
      <c r="G180" s="407" t="s">
        <v>238</v>
      </c>
      <c r="H180" s="532"/>
      <c r="I180" s="134">
        <f>SUM(I181)</f>
        <v>589140</v>
      </c>
      <c r="J180" s="336"/>
    </row>
    <row r="181" spans="1:10" s="337" customFormat="1" ht="33.75" customHeight="1">
      <c r="A181" s="596" t="s">
        <v>83</v>
      </c>
      <c r="B181" s="367" t="s">
        <v>52</v>
      </c>
      <c r="C181" s="109">
        <v>10</v>
      </c>
      <c r="D181" s="75" t="s">
        <v>53</v>
      </c>
      <c r="E181" s="283" t="s">
        <v>273</v>
      </c>
      <c r="F181" s="465" t="s">
        <v>53</v>
      </c>
      <c r="G181" s="407" t="s">
        <v>335</v>
      </c>
      <c r="H181" s="110"/>
      <c r="I181" s="134">
        <f>I182</f>
        <v>589140</v>
      </c>
      <c r="J181" s="336"/>
    </row>
    <row r="182" spans="1:10" s="337" customFormat="1" ht="19.5" customHeight="1">
      <c r="A182" s="44" t="s">
        <v>84</v>
      </c>
      <c r="B182" s="64" t="s">
        <v>52</v>
      </c>
      <c r="C182" s="109">
        <v>10</v>
      </c>
      <c r="D182" s="642" t="s">
        <v>53</v>
      </c>
      <c r="E182" s="289" t="s">
        <v>273</v>
      </c>
      <c r="F182" s="455" t="s">
        <v>53</v>
      </c>
      <c r="G182" s="421" t="s">
        <v>335</v>
      </c>
      <c r="H182" s="110" t="s">
        <v>85</v>
      </c>
      <c r="I182" s="134">
        <v>589140</v>
      </c>
      <c r="J182" s="336"/>
    </row>
    <row r="183" spans="1:10" s="337" customFormat="1" ht="19.5" customHeight="1" hidden="1">
      <c r="A183" s="178" t="s">
        <v>211</v>
      </c>
      <c r="B183" s="176" t="s">
        <v>52</v>
      </c>
      <c r="C183" s="205">
        <v>10</v>
      </c>
      <c r="D183" s="184" t="s">
        <v>70</v>
      </c>
      <c r="E183" s="180"/>
      <c r="F183" s="181"/>
      <c r="G183" s="182"/>
      <c r="H183" s="184"/>
      <c r="I183" s="177">
        <f>I184</f>
        <v>0</v>
      </c>
      <c r="J183" s="336"/>
    </row>
    <row r="184" spans="1:10" s="337" customFormat="1" ht="63" customHeight="1" hidden="1">
      <c r="A184" s="191" t="s">
        <v>177</v>
      </c>
      <c r="B184" s="192" t="s">
        <v>52</v>
      </c>
      <c r="C184" s="186">
        <v>10</v>
      </c>
      <c r="D184" s="193" t="s">
        <v>70</v>
      </c>
      <c r="E184" s="194" t="s">
        <v>99</v>
      </c>
      <c r="F184" s="195" t="s">
        <v>237</v>
      </c>
      <c r="G184" s="196" t="s">
        <v>238</v>
      </c>
      <c r="H184" s="186"/>
      <c r="I184" s="197">
        <f>+I185</f>
        <v>0</v>
      </c>
      <c r="J184" s="336"/>
    </row>
    <row r="185" spans="1:10" s="337" customFormat="1" ht="96" customHeight="1" hidden="1">
      <c r="A185" s="43" t="s">
        <v>206</v>
      </c>
      <c r="B185" s="70" t="s">
        <v>52</v>
      </c>
      <c r="C185" s="59">
        <v>10</v>
      </c>
      <c r="D185" s="57" t="s">
        <v>70</v>
      </c>
      <c r="E185" s="95" t="s">
        <v>207</v>
      </c>
      <c r="F185" s="145" t="s">
        <v>237</v>
      </c>
      <c r="G185" s="96" t="s">
        <v>238</v>
      </c>
      <c r="H185" s="59"/>
      <c r="I185" s="128">
        <f>SUM(I186)</f>
        <v>0</v>
      </c>
      <c r="J185" s="336"/>
    </row>
    <row r="186" spans="1:10" s="337" customFormat="1" ht="48.75" customHeight="1" hidden="1">
      <c r="A186" s="155" t="s">
        <v>263</v>
      </c>
      <c r="B186" s="174" t="s">
        <v>52</v>
      </c>
      <c r="C186" s="159">
        <v>10</v>
      </c>
      <c r="D186" s="157" t="s">
        <v>70</v>
      </c>
      <c r="E186" s="161" t="s">
        <v>207</v>
      </c>
      <c r="F186" s="162" t="s">
        <v>53</v>
      </c>
      <c r="G186" s="163" t="s">
        <v>238</v>
      </c>
      <c r="H186" s="159"/>
      <c r="I186" s="160">
        <f>SUM(I187+I189)</f>
        <v>0</v>
      </c>
      <c r="J186" s="336"/>
    </row>
    <row r="187" spans="1:10" s="337" customFormat="1" ht="15.75" customHeight="1" hidden="1">
      <c r="A187" s="124" t="s">
        <v>358</v>
      </c>
      <c r="B187" s="84" t="s">
        <v>52</v>
      </c>
      <c r="C187" s="63">
        <v>10</v>
      </c>
      <c r="D187" s="61" t="s">
        <v>70</v>
      </c>
      <c r="E187" s="97" t="s">
        <v>207</v>
      </c>
      <c r="F187" s="146" t="s">
        <v>53</v>
      </c>
      <c r="G187" s="98" t="s">
        <v>357</v>
      </c>
      <c r="H187" s="63"/>
      <c r="I187" s="129">
        <f>SUM(I188)</f>
        <v>0</v>
      </c>
      <c r="J187" s="336"/>
    </row>
    <row r="188" spans="1:10" s="337" customFormat="1" ht="18.75" customHeight="1" hidden="1">
      <c r="A188" s="125" t="s">
        <v>84</v>
      </c>
      <c r="B188" s="79" t="s">
        <v>52</v>
      </c>
      <c r="C188" s="173">
        <v>10</v>
      </c>
      <c r="D188" s="119" t="s">
        <v>70</v>
      </c>
      <c r="E188" s="120" t="s">
        <v>207</v>
      </c>
      <c r="F188" s="147" t="s">
        <v>53</v>
      </c>
      <c r="G188" s="121" t="s">
        <v>357</v>
      </c>
      <c r="H188" s="119" t="s">
        <v>85</v>
      </c>
      <c r="I188" s="138">
        <v>0</v>
      </c>
      <c r="J188" s="336"/>
    </row>
    <row r="189" spans="1:10" s="337" customFormat="1" ht="0" customHeight="1" hidden="1">
      <c r="A189" s="124" t="s">
        <v>329</v>
      </c>
      <c r="B189" s="84" t="s">
        <v>52</v>
      </c>
      <c r="C189" s="63">
        <v>10</v>
      </c>
      <c r="D189" s="61" t="s">
        <v>70</v>
      </c>
      <c r="E189" s="97" t="s">
        <v>207</v>
      </c>
      <c r="F189" s="146" t="s">
        <v>53</v>
      </c>
      <c r="G189" s="98" t="s">
        <v>330</v>
      </c>
      <c r="H189" s="63"/>
      <c r="I189" s="129">
        <f>SUM(I190)</f>
        <v>0</v>
      </c>
      <c r="J189" s="336"/>
    </row>
    <row r="190" spans="1:10" s="337" customFormat="1" ht="0.75" customHeight="1" hidden="1">
      <c r="A190" s="125" t="s">
        <v>84</v>
      </c>
      <c r="B190" s="79" t="s">
        <v>52</v>
      </c>
      <c r="C190" s="173">
        <v>10</v>
      </c>
      <c r="D190" s="119" t="s">
        <v>70</v>
      </c>
      <c r="E190" s="120" t="s">
        <v>207</v>
      </c>
      <c r="F190" s="147" t="s">
        <v>53</v>
      </c>
      <c r="G190" s="121" t="s">
        <v>330</v>
      </c>
      <c r="H190" s="119" t="s">
        <v>85</v>
      </c>
      <c r="I190" s="138">
        <v>0</v>
      </c>
      <c r="J190" s="336"/>
    </row>
    <row r="191" spans="1:39" s="7" customFormat="1" ht="18" hidden="1">
      <c r="A191" s="198" t="s">
        <v>88</v>
      </c>
      <c r="B191" s="199" t="s">
        <v>52</v>
      </c>
      <c r="C191" s="206">
        <v>11</v>
      </c>
      <c r="D191" s="200"/>
      <c r="E191" s="112"/>
      <c r="F191" s="151"/>
      <c r="G191" s="113"/>
      <c r="H191" s="100"/>
      <c r="I191" s="201">
        <f>+I192</f>
        <v>0</v>
      </c>
      <c r="J191" s="330"/>
      <c r="K191" s="329"/>
      <c r="L191" s="329"/>
      <c r="M191" s="329"/>
      <c r="N191" s="329"/>
      <c r="O191" s="329"/>
      <c r="P191" s="329"/>
      <c r="Q191" s="329"/>
      <c r="R191" s="329"/>
      <c r="S191" s="329"/>
      <c r="T191" s="329"/>
      <c r="U191" s="329"/>
      <c r="V191" s="329"/>
      <c r="W191" s="329"/>
      <c r="X191" s="329"/>
      <c r="Y191" s="329"/>
      <c r="Z191" s="329"/>
      <c r="AA191" s="329"/>
      <c r="AB191" s="329"/>
      <c r="AC191" s="329"/>
      <c r="AD191" s="329"/>
      <c r="AE191" s="329"/>
      <c r="AF191" s="329"/>
      <c r="AG191" s="329"/>
      <c r="AH191" s="329"/>
      <c r="AI191" s="329"/>
      <c r="AJ191" s="329"/>
      <c r="AK191" s="329"/>
      <c r="AL191" s="329"/>
      <c r="AM191" s="329"/>
    </row>
    <row r="192" spans="1:39" s="7" customFormat="1" ht="18" hidden="1">
      <c r="A192" s="187" t="s">
        <v>89</v>
      </c>
      <c r="B192" s="188" t="s">
        <v>52</v>
      </c>
      <c r="C192" s="207">
        <v>11</v>
      </c>
      <c r="D192" s="189" t="s">
        <v>54</v>
      </c>
      <c r="E192" s="208"/>
      <c r="F192" s="209"/>
      <c r="G192" s="210"/>
      <c r="H192" s="101"/>
      <c r="I192" s="190">
        <f>+I193</f>
        <v>0</v>
      </c>
      <c r="J192" s="330"/>
      <c r="K192" s="329"/>
      <c r="L192" s="329"/>
      <c r="M192" s="329"/>
      <c r="N192" s="329"/>
      <c r="O192" s="329"/>
      <c r="P192" s="329"/>
      <c r="Q192" s="329"/>
      <c r="R192" s="329"/>
      <c r="S192" s="329"/>
      <c r="T192" s="329"/>
      <c r="U192" s="329"/>
      <c r="V192" s="329"/>
      <c r="W192" s="329"/>
      <c r="X192" s="329"/>
      <c r="Y192" s="329"/>
      <c r="Z192" s="329"/>
      <c r="AA192" s="329"/>
      <c r="AB192" s="329"/>
      <c r="AC192" s="329"/>
      <c r="AD192" s="329"/>
      <c r="AE192" s="329"/>
      <c r="AF192" s="329"/>
      <c r="AG192" s="329"/>
      <c r="AH192" s="329"/>
      <c r="AI192" s="329"/>
      <c r="AJ192" s="329"/>
      <c r="AK192" s="329"/>
      <c r="AL192" s="329"/>
      <c r="AM192" s="329"/>
    </row>
    <row r="193" spans="1:39" s="16" customFormat="1" ht="62.25" hidden="1">
      <c r="A193" s="185" t="s">
        <v>181</v>
      </c>
      <c r="B193" s="183" t="s">
        <v>52</v>
      </c>
      <c r="C193" s="202" t="s">
        <v>90</v>
      </c>
      <c r="D193" s="203" t="s">
        <v>54</v>
      </c>
      <c r="E193" s="211" t="s">
        <v>102</v>
      </c>
      <c r="F193" s="212" t="s">
        <v>237</v>
      </c>
      <c r="G193" s="179" t="s">
        <v>238</v>
      </c>
      <c r="H193" s="202"/>
      <c r="I193" s="204">
        <f>+I194</f>
        <v>0</v>
      </c>
      <c r="J193" s="346"/>
      <c r="K193" s="347"/>
      <c r="L193" s="347"/>
      <c r="M193" s="347"/>
      <c r="N193" s="347"/>
      <c r="O193" s="347"/>
      <c r="P193" s="347"/>
      <c r="Q193" s="347"/>
      <c r="R193" s="347"/>
      <c r="S193" s="347"/>
      <c r="T193" s="347"/>
      <c r="U193" s="347"/>
      <c r="V193" s="347"/>
      <c r="W193" s="347"/>
      <c r="X193" s="347"/>
      <c r="Y193" s="347"/>
      <c r="Z193" s="347"/>
      <c r="AA193" s="347"/>
      <c r="AB193" s="347"/>
      <c r="AC193" s="347"/>
      <c r="AD193" s="347"/>
      <c r="AE193" s="347"/>
      <c r="AF193" s="347"/>
      <c r="AG193" s="347"/>
      <c r="AH193" s="347"/>
      <c r="AI193" s="347"/>
      <c r="AJ193" s="347"/>
      <c r="AK193" s="347"/>
      <c r="AL193" s="347"/>
      <c r="AM193" s="347"/>
    </row>
    <row r="194" spans="1:39" s="7" customFormat="1" ht="81.75" customHeight="1" hidden="1">
      <c r="A194" s="54" t="s">
        <v>185</v>
      </c>
      <c r="B194" s="72" t="s">
        <v>52</v>
      </c>
      <c r="C194" s="106" t="s">
        <v>90</v>
      </c>
      <c r="D194" s="104" t="s">
        <v>54</v>
      </c>
      <c r="E194" s="105" t="s">
        <v>275</v>
      </c>
      <c r="F194" s="148" t="s">
        <v>237</v>
      </c>
      <c r="G194" s="58" t="s">
        <v>238</v>
      </c>
      <c r="H194" s="106"/>
      <c r="I194" s="141">
        <f>SUM(I195)</f>
        <v>0</v>
      </c>
      <c r="J194" s="330"/>
      <c r="K194" s="329"/>
      <c r="L194" s="329"/>
      <c r="M194" s="329"/>
      <c r="N194" s="329"/>
      <c r="O194" s="329"/>
      <c r="P194" s="329"/>
      <c r="Q194" s="329"/>
      <c r="R194" s="329"/>
      <c r="S194" s="329"/>
      <c r="T194" s="329"/>
      <c r="U194" s="329"/>
      <c r="V194" s="329"/>
      <c r="W194" s="329"/>
      <c r="X194" s="329"/>
      <c r="Y194" s="329"/>
      <c r="Z194" s="329"/>
      <c r="AA194" s="329"/>
      <c r="AB194" s="329"/>
      <c r="AC194" s="329"/>
      <c r="AD194" s="329"/>
      <c r="AE194" s="329"/>
      <c r="AF194" s="329"/>
      <c r="AG194" s="329"/>
      <c r="AH194" s="329"/>
      <c r="AI194" s="329"/>
      <c r="AJ194" s="329"/>
      <c r="AK194" s="329"/>
      <c r="AL194" s="329"/>
      <c r="AM194" s="329"/>
    </row>
    <row r="195" spans="1:39" s="7" customFormat="1" ht="31.5" customHeight="1" hidden="1">
      <c r="A195" s="164" t="s">
        <v>276</v>
      </c>
      <c r="B195" s="175" t="s">
        <v>52</v>
      </c>
      <c r="C195" s="169" t="s">
        <v>90</v>
      </c>
      <c r="D195" s="166" t="s">
        <v>54</v>
      </c>
      <c r="E195" s="167" t="s">
        <v>275</v>
      </c>
      <c r="F195" s="168" t="s">
        <v>53</v>
      </c>
      <c r="G195" s="158" t="s">
        <v>238</v>
      </c>
      <c r="H195" s="169"/>
      <c r="I195" s="170">
        <f>SUM(I196)</f>
        <v>0</v>
      </c>
      <c r="J195" s="330"/>
      <c r="K195" s="329"/>
      <c r="L195" s="329"/>
      <c r="M195" s="329"/>
      <c r="N195" s="329"/>
      <c r="O195" s="329"/>
      <c r="P195" s="329"/>
      <c r="Q195" s="329"/>
      <c r="R195" s="329"/>
      <c r="S195" s="329"/>
      <c r="T195" s="329"/>
      <c r="U195" s="329"/>
      <c r="V195" s="329"/>
      <c r="W195" s="329"/>
      <c r="X195" s="329"/>
      <c r="Y195" s="329"/>
      <c r="Z195" s="329"/>
      <c r="AA195" s="329"/>
      <c r="AB195" s="329"/>
      <c r="AC195" s="329"/>
      <c r="AD195" s="329"/>
      <c r="AE195" s="329"/>
      <c r="AF195" s="329"/>
      <c r="AG195" s="329"/>
      <c r="AH195" s="329"/>
      <c r="AI195" s="329"/>
      <c r="AJ195" s="329"/>
      <c r="AK195" s="329"/>
      <c r="AL195" s="329"/>
      <c r="AM195" s="329"/>
    </row>
    <row r="196" spans="1:39" s="7" customFormat="1" ht="48" customHeight="1" hidden="1">
      <c r="A196" s="126" t="s">
        <v>169</v>
      </c>
      <c r="B196" s="76" t="s">
        <v>52</v>
      </c>
      <c r="C196" s="80" t="s">
        <v>90</v>
      </c>
      <c r="D196" s="107" t="s">
        <v>54</v>
      </c>
      <c r="E196" s="108" t="s">
        <v>275</v>
      </c>
      <c r="F196" s="149" t="s">
        <v>53</v>
      </c>
      <c r="G196" s="62" t="s">
        <v>277</v>
      </c>
      <c r="H196" s="80"/>
      <c r="I196" s="133">
        <f>+I197</f>
        <v>0</v>
      </c>
      <c r="J196" s="330"/>
      <c r="K196" s="329"/>
      <c r="L196" s="329"/>
      <c r="M196" s="329"/>
      <c r="N196" s="329"/>
      <c r="O196" s="329"/>
      <c r="P196" s="329"/>
      <c r="Q196" s="329"/>
      <c r="R196" s="329"/>
      <c r="S196" s="329"/>
      <c r="T196" s="329"/>
      <c r="U196" s="329"/>
      <c r="V196" s="329"/>
      <c r="W196" s="329"/>
      <c r="X196" s="329"/>
      <c r="Y196" s="329"/>
      <c r="Z196" s="329"/>
      <c r="AA196" s="329"/>
      <c r="AB196" s="329"/>
      <c r="AC196" s="329"/>
      <c r="AD196" s="329"/>
      <c r="AE196" s="329"/>
      <c r="AF196" s="329"/>
      <c r="AG196" s="329"/>
      <c r="AH196" s="329"/>
      <c r="AI196" s="329"/>
      <c r="AJ196" s="329"/>
      <c r="AK196" s="329"/>
      <c r="AL196" s="329"/>
      <c r="AM196" s="329"/>
    </row>
    <row r="197" spans="1:39" s="7" customFormat="1" ht="30.75" hidden="1">
      <c r="A197" s="46" t="s">
        <v>333</v>
      </c>
      <c r="B197" s="356" t="s">
        <v>52</v>
      </c>
      <c r="C197" s="241" t="s">
        <v>90</v>
      </c>
      <c r="D197" s="242" t="s">
        <v>54</v>
      </c>
      <c r="E197" s="118" t="s">
        <v>275</v>
      </c>
      <c r="F197" s="357" t="s">
        <v>53</v>
      </c>
      <c r="G197" s="243" t="s">
        <v>277</v>
      </c>
      <c r="H197" s="241" t="s">
        <v>62</v>
      </c>
      <c r="I197" s="244">
        <v>0</v>
      </c>
      <c r="J197" s="330"/>
      <c r="K197" s="329"/>
      <c r="L197" s="329"/>
      <c r="M197" s="329"/>
      <c r="N197" s="329"/>
      <c r="O197" s="329"/>
      <c r="P197" s="329"/>
      <c r="Q197" s="329"/>
      <c r="R197" s="329"/>
      <c r="S197" s="329"/>
      <c r="T197" s="329"/>
      <c r="U197" s="329"/>
      <c r="V197" s="329"/>
      <c r="W197" s="329"/>
      <c r="X197" s="329"/>
      <c r="Y197" s="329"/>
      <c r="Z197" s="329"/>
      <c r="AA197" s="329"/>
      <c r="AB197" s="329"/>
      <c r="AC197" s="329"/>
      <c r="AD197" s="329"/>
      <c r="AE197" s="329"/>
      <c r="AF197" s="329"/>
      <c r="AG197" s="329"/>
      <c r="AH197" s="329"/>
      <c r="AI197" s="329"/>
      <c r="AJ197" s="329"/>
      <c r="AK197" s="329"/>
      <c r="AL197" s="329"/>
      <c r="AM197" s="329"/>
    </row>
    <row r="198" spans="1:39" s="7" customFormat="1" ht="0" customHeight="1" hidden="1">
      <c r="A198" s="269" t="s">
        <v>299</v>
      </c>
      <c r="B198" s="270" t="s">
        <v>52</v>
      </c>
      <c r="C198" s="272">
        <v>13</v>
      </c>
      <c r="D198" s="271"/>
      <c r="E198" s="235"/>
      <c r="F198" s="236"/>
      <c r="G198" s="218"/>
      <c r="H198" s="280"/>
      <c r="I198" s="278">
        <f>+I199</f>
        <v>0</v>
      </c>
      <c r="J198" s="330"/>
      <c r="K198" s="329"/>
      <c r="L198" s="329"/>
      <c r="M198" s="329"/>
      <c r="N198" s="329"/>
      <c r="O198" s="329"/>
      <c r="P198" s="329"/>
      <c r="Q198" s="329"/>
      <c r="R198" s="329"/>
      <c r="S198" s="329"/>
      <c r="T198" s="329"/>
      <c r="U198" s="329"/>
      <c r="V198" s="329"/>
      <c r="W198" s="329"/>
      <c r="X198" s="329"/>
      <c r="Y198" s="329"/>
      <c r="Z198" s="329"/>
      <c r="AA198" s="329"/>
      <c r="AB198" s="329"/>
      <c r="AC198" s="329"/>
      <c r="AD198" s="329"/>
      <c r="AE198" s="329"/>
      <c r="AF198" s="329"/>
      <c r="AG198" s="329"/>
      <c r="AH198" s="329"/>
      <c r="AI198" s="329"/>
      <c r="AJ198" s="329"/>
      <c r="AK198" s="329"/>
      <c r="AL198" s="329"/>
      <c r="AM198" s="329"/>
    </row>
    <row r="199" spans="1:39" s="7" customFormat="1" ht="30.75" hidden="1">
      <c r="A199" s="240" t="s">
        <v>300</v>
      </c>
      <c r="B199" s="266" t="s">
        <v>52</v>
      </c>
      <c r="C199" s="273">
        <v>13</v>
      </c>
      <c r="D199" s="237" t="s">
        <v>53</v>
      </c>
      <c r="E199" s="267"/>
      <c r="F199" s="268"/>
      <c r="G199" s="268"/>
      <c r="H199" s="219"/>
      <c r="I199" s="190">
        <f>+I200</f>
        <v>0</v>
      </c>
      <c r="J199" s="330"/>
      <c r="K199" s="329"/>
      <c r="L199" s="329"/>
      <c r="M199" s="329"/>
      <c r="N199" s="329"/>
      <c r="O199" s="329"/>
      <c r="P199" s="329"/>
      <c r="Q199" s="329"/>
      <c r="R199" s="329"/>
      <c r="S199" s="329"/>
      <c r="T199" s="329"/>
      <c r="U199" s="329"/>
      <c r="V199" s="329"/>
      <c r="W199" s="329"/>
      <c r="X199" s="329"/>
      <c r="Y199" s="329"/>
      <c r="Z199" s="329"/>
      <c r="AA199" s="329"/>
      <c r="AB199" s="329"/>
      <c r="AC199" s="329"/>
      <c r="AD199" s="329"/>
      <c r="AE199" s="329"/>
      <c r="AF199" s="329"/>
      <c r="AG199" s="329"/>
      <c r="AH199" s="329"/>
      <c r="AI199" s="329"/>
      <c r="AJ199" s="329"/>
      <c r="AK199" s="329"/>
      <c r="AL199" s="329"/>
      <c r="AM199" s="329"/>
    </row>
    <row r="200" spans="1:39" s="7" customFormat="1" ht="46.5" hidden="1">
      <c r="A200" s="231" t="s">
        <v>301</v>
      </c>
      <c r="B200" s="245" t="s">
        <v>52</v>
      </c>
      <c r="C200" s="238" t="s">
        <v>69</v>
      </c>
      <c r="D200" s="233" t="s">
        <v>53</v>
      </c>
      <c r="E200" s="246" t="s">
        <v>311</v>
      </c>
      <c r="F200" s="247" t="s">
        <v>237</v>
      </c>
      <c r="G200" s="248" t="s">
        <v>238</v>
      </c>
      <c r="H200" s="238"/>
      <c r="I200" s="249">
        <f>+I201</f>
        <v>0</v>
      </c>
      <c r="J200" s="330"/>
      <c r="K200" s="329"/>
      <c r="L200" s="329"/>
      <c r="M200" s="329"/>
      <c r="N200" s="329"/>
      <c r="O200" s="329"/>
      <c r="P200" s="329"/>
      <c r="Q200" s="329"/>
      <c r="R200" s="329"/>
      <c r="S200" s="329"/>
      <c r="T200" s="329"/>
      <c r="U200" s="329"/>
      <c r="V200" s="329"/>
      <c r="W200" s="329"/>
      <c r="X200" s="329"/>
      <c r="Y200" s="329"/>
      <c r="Z200" s="329"/>
      <c r="AA200" s="329"/>
      <c r="AB200" s="329"/>
      <c r="AC200" s="329"/>
      <c r="AD200" s="329"/>
      <c r="AE200" s="329"/>
      <c r="AF200" s="329"/>
      <c r="AG200" s="329"/>
      <c r="AH200" s="329"/>
      <c r="AI200" s="329"/>
      <c r="AJ200" s="329"/>
      <c r="AK200" s="329"/>
      <c r="AL200" s="329"/>
      <c r="AM200" s="329"/>
    </row>
    <row r="201" spans="1:39" s="7" customFormat="1" ht="18" hidden="1">
      <c r="A201" s="250" t="s">
        <v>302</v>
      </c>
      <c r="B201" s="251" t="s">
        <v>52</v>
      </c>
      <c r="C201" s="252" t="s">
        <v>69</v>
      </c>
      <c r="D201" s="253" t="s">
        <v>53</v>
      </c>
      <c r="E201" s="254" t="s">
        <v>120</v>
      </c>
      <c r="F201" s="255" t="s">
        <v>237</v>
      </c>
      <c r="G201" s="256" t="s">
        <v>238</v>
      </c>
      <c r="H201" s="252"/>
      <c r="I201" s="257">
        <f>SUM(I202)</f>
        <v>0</v>
      </c>
      <c r="J201" s="330"/>
      <c r="K201" s="329"/>
      <c r="L201" s="329"/>
      <c r="M201" s="329"/>
      <c r="N201" s="329"/>
      <c r="O201" s="329"/>
      <c r="P201" s="329"/>
      <c r="Q201" s="329"/>
      <c r="R201" s="329"/>
      <c r="S201" s="329"/>
      <c r="T201" s="329"/>
      <c r="U201" s="329"/>
      <c r="V201" s="329"/>
      <c r="W201" s="329"/>
      <c r="X201" s="329"/>
      <c r="Y201" s="329"/>
      <c r="Z201" s="329"/>
      <c r="AA201" s="329"/>
      <c r="AB201" s="329"/>
      <c r="AC201" s="329"/>
      <c r="AD201" s="329"/>
      <c r="AE201" s="329"/>
      <c r="AF201" s="329"/>
      <c r="AG201" s="329"/>
      <c r="AH201" s="329"/>
      <c r="AI201" s="329"/>
      <c r="AJ201" s="329"/>
      <c r="AK201" s="329"/>
      <c r="AL201" s="329"/>
      <c r="AM201" s="329"/>
    </row>
    <row r="202" spans="1:39" s="7" customFormat="1" ht="30.75" hidden="1">
      <c r="A202" s="258" t="s">
        <v>303</v>
      </c>
      <c r="B202" s="259" t="s">
        <v>52</v>
      </c>
      <c r="C202" s="260" t="s">
        <v>69</v>
      </c>
      <c r="D202" s="261" t="s">
        <v>53</v>
      </c>
      <c r="E202" s="262" t="s">
        <v>120</v>
      </c>
      <c r="F202" s="263" t="s">
        <v>237</v>
      </c>
      <c r="G202" s="264" t="s">
        <v>304</v>
      </c>
      <c r="H202" s="260"/>
      <c r="I202" s="265">
        <f>SUM(I203)</f>
        <v>0</v>
      </c>
      <c r="J202" s="330"/>
      <c r="K202" s="329"/>
      <c r="L202" s="329"/>
      <c r="M202" s="329"/>
      <c r="N202" s="329"/>
      <c r="O202" s="329"/>
      <c r="P202" s="329"/>
      <c r="Q202" s="329"/>
      <c r="R202" s="329"/>
      <c r="S202" s="329"/>
      <c r="T202" s="329"/>
      <c r="U202" s="329"/>
      <c r="V202" s="329"/>
      <c r="W202" s="329"/>
      <c r="X202" s="329"/>
      <c r="Y202" s="329"/>
      <c r="Z202" s="329"/>
      <c r="AA202" s="329"/>
      <c r="AB202" s="329"/>
      <c r="AC202" s="329"/>
      <c r="AD202" s="329"/>
      <c r="AE202" s="329"/>
      <c r="AF202" s="329"/>
      <c r="AG202" s="329"/>
      <c r="AH202" s="329"/>
      <c r="AI202" s="329"/>
      <c r="AJ202" s="329"/>
      <c r="AK202" s="329"/>
      <c r="AL202" s="329"/>
      <c r="AM202" s="329"/>
    </row>
    <row r="203" spans="1:39" s="7" customFormat="1" ht="9.75" customHeight="1" hidden="1">
      <c r="A203" s="25" t="s">
        <v>305</v>
      </c>
      <c r="B203" s="64" t="s">
        <v>52</v>
      </c>
      <c r="C203" s="171" t="s">
        <v>69</v>
      </c>
      <c r="D203" s="66" t="s">
        <v>53</v>
      </c>
      <c r="E203" s="358" t="s">
        <v>120</v>
      </c>
      <c r="F203" s="227" t="s">
        <v>237</v>
      </c>
      <c r="G203" s="359" t="s">
        <v>304</v>
      </c>
      <c r="H203" s="171"/>
      <c r="I203" s="244">
        <v>0</v>
      </c>
      <c r="J203" s="330"/>
      <c r="K203" s="329"/>
      <c r="L203" s="329"/>
      <c r="M203" s="329"/>
      <c r="N203" s="329"/>
      <c r="O203" s="329"/>
      <c r="P203" s="329"/>
      <c r="Q203" s="329"/>
      <c r="R203" s="329"/>
      <c r="S203" s="329"/>
      <c r="T203" s="329"/>
      <c r="U203" s="329"/>
      <c r="V203" s="329"/>
      <c r="W203" s="329"/>
      <c r="X203" s="329"/>
      <c r="Y203" s="329"/>
      <c r="Z203" s="329"/>
      <c r="AA203" s="329"/>
      <c r="AB203" s="329"/>
      <c r="AC203" s="329"/>
      <c r="AD203" s="329"/>
      <c r="AE203" s="329"/>
      <c r="AF203" s="329"/>
      <c r="AG203" s="329"/>
      <c r="AH203" s="329"/>
      <c r="AI203" s="329"/>
      <c r="AJ203" s="329"/>
      <c r="AK203" s="329"/>
      <c r="AL203" s="329"/>
      <c r="AM203" s="329"/>
    </row>
    <row r="204" spans="1:39" s="7" customFormat="1" ht="18">
      <c r="A204" s="3"/>
      <c r="B204" s="3"/>
      <c r="C204" s="351"/>
      <c r="D204" s="17"/>
      <c r="E204" s="18"/>
      <c r="F204" s="18"/>
      <c r="G204" s="19"/>
      <c r="H204" s="351"/>
      <c r="I204" s="352"/>
      <c r="J204" s="330"/>
      <c r="K204" s="329"/>
      <c r="L204" s="329"/>
      <c r="M204" s="329"/>
      <c r="N204" s="329"/>
      <c r="O204" s="329"/>
      <c r="P204" s="329"/>
      <c r="Q204" s="329"/>
      <c r="R204" s="329"/>
      <c r="S204" s="329"/>
      <c r="T204" s="329"/>
      <c r="U204" s="329"/>
      <c r="V204" s="329"/>
      <c r="W204" s="329"/>
      <c r="X204" s="329"/>
      <c r="Y204" s="329"/>
      <c r="Z204" s="329"/>
      <c r="AA204" s="329"/>
      <c r="AB204" s="329"/>
      <c r="AC204" s="329"/>
      <c r="AD204" s="329"/>
      <c r="AE204" s="329"/>
      <c r="AF204" s="329"/>
      <c r="AG204" s="329"/>
      <c r="AH204" s="329"/>
      <c r="AI204" s="329"/>
      <c r="AJ204" s="329"/>
      <c r="AK204" s="329"/>
      <c r="AL204" s="329"/>
      <c r="AM204" s="329"/>
    </row>
    <row r="205" spans="1:39" s="7" customFormat="1" ht="18">
      <c r="A205" s="3"/>
      <c r="B205" s="3"/>
      <c r="C205" s="351"/>
      <c r="D205" s="17"/>
      <c r="E205" s="18"/>
      <c r="F205" s="18"/>
      <c r="G205" s="19"/>
      <c r="H205" s="351"/>
      <c r="I205" s="352"/>
      <c r="J205" s="330"/>
      <c r="K205" s="329"/>
      <c r="L205" s="329"/>
      <c r="M205" s="329"/>
      <c r="N205" s="329"/>
      <c r="O205" s="329"/>
      <c r="P205" s="329"/>
      <c r="Q205" s="329"/>
      <c r="R205" s="329"/>
      <c r="S205" s="329"/>
      <c r="T205" s="329"/>
      <c r="U205" s="329"/>
      <c r="V205" s="329"/>
      <c r="W205" s="329"/>
      <c r="X205" s="329"/>
      <c r="Y205" s="329"/>
      <c r="Z205" s="329"/>
      <c r="AA205" s="329"/>
      <c r="AB205" s="329"/>
      <c r="AC205" s="329"/>
      <c r="AD205" s="329"/>
      <c r="AE205" s="329"/>
      <c r="AF205" s="329"/>
      <c r="AG205" s="329"/>
      <c r="AH205" s="329"/>
      <c r="AI205" s="329"/>
      <c r="AJ205" s="329"/>
      <c r="AK205" s="329"/>
      <c r="AL205" s="329"/>
      <c r="AM205" s="329"/>
    </row>
    <row r="206" spans="1:39" s="7" customFormat="1" ht="18">
      <c r="A206" s="3"/>
      <c r="B206" s="3"/>
      <c r="C206" s="351"/>
      <c r="D206" s="17"/>
      <c r="E206" s="18"/>
      <c r="F206" s="18"/>
      <c r="G206" s="19"/>
      <c r="H206" s="351"/>
      <c r="I206" s="352"/>
      <c r="J206" s="330"/>
      <c r="K206" s="329"/>
      <c r="L206" s="329"/>
      <c r="M206" s="329"/>
      <c r="N206" s="329"/>
      <c r="O206" s="329"/>
      <c r="P206" s="329"/>
      <c r="Q206" s="329"/>
      <c r="R206" s="329"/>
      <c r="S206" s="329"/>
      <c r="T206" s="329"/>
      <c r="U206" s="329"/>
      <c r="V206" s="329"/>
      <c r="W206" s="329"/>
      <c r="X206" s="329"/>
      <c r="Y206" s="329"/>
      <c r="Z206" s="329"/>
      <c r="AA206" s="329"/>
      <c r="AB206" s="329"/>
      <c r="AC206" s="329"/>
      <c r="AD206" s="329"/>
      <c r="AE206" s="329"/>
      <c r="AF206" s="329"/>
      <c r="AG206" s="329"/>
      <c r="AH206" s="329"/>
      <c r="AI206" s="329"/>
      <c r="AJ206" s="329"/>
      <c r="AK206" s="329"/>
      <c r="AL206" s="329"/>
      <c r="AM206" s="329"/>
    </row>
    <row r="207" spans="1:39" s="7" customFormat="1" ht="18">
      <c r="A207" s="3"/>
      <c r="B207" s="3"/>
      <c r="C207" s="351"/>
      <c r="D207" s="17"/>
      <c r="E207" s="18"/>
      <c r="F207" s="18"/>
      <c r="G207" s="19"/>
      <c r="H207" s="351"/>
      <c r="I207" s="352"/>
      <c r="J207" s="330"/>
      <c r="K207" s="329"/>
      <c r="L207" s="329"/>
      <c r="M207" s="329"/>
      <c r="N207" s="329"/>
      <c r="O207" s="329"/>
      <c r="P207" s="329"/>
      <c r="Q207" s="329"/>
      <c r="R207" s="329"/>
      <c r="S207" s="329"/>
      <c r="T207" s="329"/>
      <c r="U207" s="329"/>
      <c r="V207" s="329"/>
      <c r="W207" s="329"/>
      <c r="X207" s="329"/>
      <c r="Y207" s="329"/>
      <c r="Z207" s="329"/>
      <c r="AA207" s="329"/>
      <c r="AB207" s="329"/>
      <c r="AC207" s="329"/>
      <c r="AD207" s="329"/>
      <c r="AE207" s="329"/>
      <c r="AF207" s="329"/>
      <c r="AG207" s="329"/>
      <c r="AH207" s="329"/>
      <c r="AI207" s="329"/>
      <c r="AJ207" s="329"/>
      <c r="AK207" s="329"/>
      <c r="AL207" s="329"/>
      <c r="AM207" s="329"/>
    </row>
    <row r="208" spans="1:39" s="7" customFormat="1" ht="18">
      <c r="A208" s="3"/>
      <c r="B208" s="3"/>
      <c r="C208" s="351"/>
      <c r="D208" s="17"/>
      <c r="E208" s="18"/>
      <c r="F208" s="18"/>
      <c r="G208" s="19"/>
      <c r="H208" s="351"/>
      <c r="I208" s="352"/>
      <c r="J208" s="330"/>
      <c r="K208" s="329"/>
      <c r="L208" s="329"/>
      <c r="M208" s="329"/>
      <c r="N208" s="329"/>
      <c r="O208" s="329"/>
      <c r="P208" s="329"/>
      <c r="Q208" s="329"/>
      <c r="R208" s="329"/>
      <c r="S208" s="329"/>
      <c r="T208" s="329"/>
      <c r="U208" s="329"/>
      <c r="V208" s="329"/>
      <c r="W208" s="329"/>
      <c r="X208" s="329"/>
      <c r="Y208" s="329"/>
      <c r="Z208" s="329"/>
      <c r="AA208" s="329"/>
      <c r="AB208" s="329"/>
      <c r="AC208" s="329"/>
      <c r="AD208" s="329"/>
      <c r="AE208" s="329"/>
      <c r="AF208" s="329"/>
      <c r="AG208" s="329"/>
      <c r="AH208" s="329"/>
      <c r="AI208" s="329"/>
      <c r="AJ208" s="329"/>
      <c r="AK208" s="329"/>
      <c r="AL208" s="329"/>
      <c r="AM208" s="329"/>
    </row>
    <row r="209" spans="1:39" s="7" customFormat="1" ht="18">
      <c r="A209" s="3"/>
      <c r="B209" s="3"/>
      <c r="C209" s="351"/>
      <c r="D209" s="17"/>
      <c r="E209" s="18"/>
      <c r="F209" s="18"/>
      <c r="G209" s="19"/>
      <c r="H209" s="351"/>
      <c r="I209" s="352"/>
      <c r="J209" s="330"/>
      <c r="K209" s="329"/>
      <c r="L209" s="329"/>
      <c r="M209" s="329"/>
      <c r="N209" s="329"/>
      <c r="O209" s="329"/>
      <c r="P209" s="329"/>
      <c r="Q209" s="329"/>
      <c r="R209" s="329"/>
      <c r="S209" s="329"/>
      <c r="T209" s="329"/>
      <c r="U209" s="329"/>
      <c r="V209" s="329"/>
      <c r="W209" s="329"/>
      <c r="X209" s="329"/>
      <c r="Y209" s="329"/>
      <c r="Z209" s="329"/>
      <c r="AA209" s="329"/>
      <c r="AB209" s="329"/>
      <c r="AC209" s="329"/>
      <c r="AD209" s="329"/>
      <c r="AE209" s="329"/>
      <c r="AF209" s="329"/>
      <c r="AG209" s="329"/>
      <c r="AH209" s="329"/>
      <c r="AI209" s="329"/>
      <c r="AJ209" s="329"/>
      <c r="AK209" s="329"/>
      <c r="AL209" s="329"/>
      <c r="AM209" s="329"/>
    </row>
    <row r="210" spans="1:39" s="7" customFormat="1" ht="18">
      <c r="A210" s="3"/>
      <c r="B210" s="3"/>
      <c r="C210" s="351"/>
      <c r="D210" s="17"/>
      <c r="E210" s="18"/>
      <c r="F210" s="18"/>
      <c r="G210" s="19"/>
      <c r="H210" s="351"/>
      <c r="I210" s="352"/>
      <c r="J210" s="330"/>
      <c r="K210" s="329"/>
      <c r="L210" s="329"/>
      <c r="M210" s="329"/>
      <c r="N210" s="329"/>
      <c r="O210" s="329"/>
      <c r="P210" s="329"/>
      <c r="Q210" s="329"/>
      <c r="R210" s="329"/>
      <c r="S210" s="329"/>
      <c r="T210" s="329"/>
      <c r="U210" s="329"/>
      <c r="V210" s="329"/>
      <c r="W210" s="329"/>
      <c r="X210" s="329"/>
      <c r="Y210" s="329"/>
      <c r="Z210" s="329"/>
      <c r="AA210" s="329"/>
      <c r="AB210" s="329"/>
      <c r="AC210" s="329"/>
      <c r="AD210" s="329"/>
      <c r="AE210" s="329"/>
      <c r="AF210" s="329"/>
      <c r="AG210" s="329"/>
      <c r="AH210" s="329"/>
      <c r="AI210" s="329"/>
      <c r="AJ210" s="329"/>
      <c r="AK210" s="329"/>
      <c r="AL210" s="329"/>
      <c r="AM210" s="329"/>
    </row>
    <row r="211" spans="1:39" s="7" customFormat="1" ht="18">
      <c r="A211" s="3"/>
      <c r="B211" s="3"/>
      <c r="C211" s="351"/>
      <c r="D211" s="17"/>
      <c r="E211" s="18"/>
      <c r="F211" s="18"/>
      <c r="G211" s="19"/>
      <c r="H211" s="351"/>
      <c r="I211" s="352"/>
      <c r="J211" s="330"/>
      <c r="K211" s="329"/>
      <c r="L211" s="329"/>
      <c r="M211" s="329"/>
      <c r="N211" s="329"/>
      <c r="O211" s="329"/>
      <c r="P211" s="329"/>
      <c r="Q211" s="329"/>
      <c r="R211" s="329"/>
      <c r="S211" s="329"/>
      <c r="T211" s="329"/>
      <c r="U211" s="329"/>
      <c r="V211" s="329"/>
      <c r="W211" s="329"/>
      <c r="X211" s="329"/>
      <c r="Y211" s="329"/>
      <c r="Z211" s="329"/>
      <c r="AA211" s="329"/>
      <c r="AB211" s="329"/>
      <c r="AC211" s="329"/>
      <c r="AD211" s="329"/>
      <c r="AE211" s="329"/>
      <c r="AF211" s="329"/>
      <c r="AG211" s="329"/>
      <c r="AH211" s="329"/>
      <c r="AI211" s="329"/>
      <c r="AJ211" s="329"/>
      <c r="AK211" s="329"/>
      <c r="AL211" s="329"/>
      <c r="AM211" s="329"/>
    </row>
    <row r="212" spans="1:39" s="7" customFormat="1" ht="18">
      <c r="A212" s="3"/>
      <c r="B212" s="3"/>
      <c r="C212" s="351"/>
      <c r="D212" s="17"/>
      <c r="E212" s="18"/>
      <c r="F212" s="18"/>
      <c r="G212" s="19"/>
      <c r="H212" s="351"/>
      <c r="I212" s="352"/>
      <c r="J212" s="330"/>
      <c r="K212" s="329"/>
      <c r="L212" s="329"/>
      <c r="M212" s="329"/>
      <c r="N212" s="329"/>
      <c r="O212" s="329"/>
      <c r="P212" s="329"/>
      <c r="Q212" s="329"/>
      <c r="R212" s="329"/>
      <c r="S212" s="329"/>
      <c r="T212" s="329"/>
      <c r="U212" s="329"/>
      <c r="V212" s="329"/>
      <c r="W212" s="329"/>
      <c r="X212" s="329"/>
      <c r="Y212" s="329"/>
      <c r="Z212" s="329"/>
      <c r="AA212" s="329"/>
      <c r="AB212" s="329"/>
      <c r="AC212" s="329"/>
      <c r="AD212" s="329"/>
      <c r="AE212" s="329"/>
      <c r="AF212" s="329"/>
      <c r="AG212" s="329"/>
      <c r="AH212" s="329"/>
      <c r="AI212" s="329"/>
      <c r="AJ212" s="329"/>
      <c r="AK212" s="329"/>
      <c r="AL212" s="329"/>
      <c r="AM212" s="329"/>
    </row>
    <row r="213" spans="1:39" s="7" customFormat="1" ht="18">
      <c r="A213" s="3"/>
      <c r="B213" s="3"/>
      <c r="C213" s="351"/>
      <c r="D213" s="17"/>
      <c r="E213" s="18"/>
      <c r="F213" s="18"/>
      <c r="G213" s="19"/>
      <c r="H213" s="351"/>
      <c r="I213" s="352"/>
      <c r="J213" s="330"/>
      <c r="K213" s="329"/>
      <c r="L213" s="329"/>
      <c r="M213" s="329"/>
      <c r="N213" s="329"/>
      <c r="O213" s="329"/>
      <c r="P213" s="329"/>
      <c r="Q213" s="329"/>
      <c r="R213" s="329"/>
      <c r="S213" s="329"/>
      <c r="T213" s="329"/>
      <c r="U213" s="329"/>
      <c r="V213" s="329"/>
      <c r="W213" s="329"/>
      <c r="X213" s="329"/>
      <c r="Y213" s="329"/>
      <c r="Z213" s="329"/>
      <c r="AA213" s="329"/>
      <c r="AB213" s="329"/>
      <c r="AC213" s="329"/>
      <c r="AD213" s="329"/>
      <c r="AE213" s="329"/>
      <c r="AF213" s="329"/>
      <c r="AG213" s="329"/>
      <c r="AH213" s="329"/>
      <c r="AI213" s="329"/>
      <c r="AJ213" s="329"/>
      <c r="AK213" s="329"/>
      <c r="AL213" s="329"/>
      <c r="AM213" s="329"/>
    </row>
    <row r="214" spans="1:39" s="7" customFormat="1" ht="18">
      <c r="A214" s="3"/>
      <c r="B214" s="3"/>
      <c r="C214" s="351"/>
      <c r="D214" s="17"/>
      <c r="E214" s="18"/>
      <c r="F214" s="18"/>
      <c r="G214" s="19"/>
      <c r="H214" s="351"/>
      <c r="I214" s="352"/>
      <c r="J214" s="330"/>
      <c r="K214" s="329"/>
      <c r="L214" s="329"/>
      <c r="M214" s="329"/>
      <c r="N214" s="329"/>
      <c r="O214" s="329"/>
      <c r="P214" s="329"/>
      <c r="Q214" s="329"/>
      <c r="R214" s="329"/>
      <c r="S214" s="329"/>
      <c r="T214" s="329"/>
      <c r="U214" s="329"/>
      <c r="V214" s="329"/>
      <c r="W214" s="329"/>
      <c r="X214" s="329"/>
      <c r="Y214" s="329"/>
      <c r="Z214" s="329"/>
      <c r="AA214" s="329"/>
      <c r="AB214" s="329"/>
      <c r="AC214" s="329"/>
      <c r="AD214" s="329"/>
      <c r="AE214" s="329"/>
      <c r="AF214" s="329"/>
      <c r="AG214" s="329"/>
      <c r="AH214" s="329"/>
      <c r="AI214" s="329"/>
      <c r="AJ214" s="329"/>
      <c r="AK214" s="329"/>
      <c r="AL214" s="329"/>
      <c r="AM214" s="329"/>
    </row>
    <row r="215" spans="1:39" s="7" customFormat="1" ht="18">
      <c r="A215" s="3"/>
      <c r="B215" s="3"/>
      <c r="C215" s="351"/>
      <c r="D215" s="17"/>
      <c r="E215" s="18"/>
      <c r="F215" s="18"/>
      <c r="G215" s="19"/>
      <c r="H215" s="351"/>
      <c r="I215" s="352"/>
      <c r="J215" s="330"/>
      <c r="K215" s="329"/>
      <c r="L215" s="329"/>
      <c r="M215" s="329"/>
      <c r="N215" s="329"/>
      <c r="O215" s="329"/>
      <c r="P215" s="329"/>
      <c r="Q215" s="329"/>
      <c r="R215" s="329"/>
      <c r="S215" s="329"/>
      <c r="T215" s="329"/>
      <c r="U215" s="329"/>
      <c r="V215" s="329"/>
      <c r="W215" s="329"/>
      <c r="X215" s="329"/>
      <c r="Y215" s="329"/>
      <c r="Z215" s="329"/>
      <c r="AA215" s="329"/>
      <c r="AB215" s="329"/>
      <c r="AC215" s="329"/>
      <c r="AD215" s="329"/>
      <c r="AE215" s="329"/>
      <c r="AF215" s="329"/>
      <c r="AG215" s="329"/>
      <c r="AH215" s="329"/>
      <c r="AI215" s="329"/>
      <c r="AJ215" s="329"/>
      <c r="AK215" s="329"/>
      <c r="AL215" s="329"/>
      <c r="AM215" s="329"/>
    </row>
    <row r="216" spans="1:39" s="7" customFormat="1" ht="18">
      <c r="A216" s="3"/>
      <c r="B216" s="3"/>
      <c r="C216" s="351"/>
      <c r="D216" s="17"/>
      <c r="E216" s="18"/>
      <c r="F216" s="18"/>
      <c r="G216" s="19"/>
      <c r="H216" s="351"/>
      <c r="I216" s="352"/>
      <c r="J216" s="330"/>
      <c r="K216" s="329"/>
      <c r="L216" s="329"/>
      <c r="M216" s="329"/>
      <c r="N216" s="329"/>
      <c r="O216" s="329"/>
      <c r="P216" s="329"/>
      <c r="Q216" s="329"/>
      <c r="R216" s="329"/>
      <c r="S216" s="329"/>
      <c r="T216" s="329"/>
      <c r="U216" s="329"/>
      <c r="V216" s="329"/>
      <c r="W216" s="329"/>
      <c r="X216" s="329"/>
      <c r="Y216" s="329"/>
      <c r="Z216" s="329"/>
      <c r="AA216" s="329"/>
      <c r="AB216" s="329"/>
      <c r="AC216" s="329"/>
      <c r="AD216" s="329"/>
      <c r="AE216" s="329"/>
      <c r="AF216" s="329"/>
      <c r="AG216" s="329"/>
      <c r="AH216" s="329"/>
      <c r="AI216" s="329"/>
      <c r="AJ216" s="329"/>
      <c r="AK216" s="329"/>
      <c r="AL216" s="329"/>
      <c r="AM216" s="329"/>
    </row>
    <row r="217" spans="1:39" s="7" customFormat="1" ht="18">
      <c r="A217" s="3"/>
      <c r="B217" s="3"/>
      <c r="C217" s="351"/>
      <c r="D217" s="17"/>
      <c r="E217" s="18"/>
      <c r="F217" s="18"/>
      <c r="G217" s="19"/>
      <c r="H217" s="351"/>
      <c r="I217" s="352"/>
      <c r="J217" s="330"/>
      <c r="K217" s="329"/>
      <c r="L217" s="329"/>
      <c r="M217" s="329"/>
      <c r="N217" s="329"/>
      <c r="O217" s="329"/>
      <c r="P217" s="329"/>
      <c r="Q217" s="329"/>
      <c r="R217" s="329"/>
      <c r="S217" s="329"/>
      <c r="T217" s="329"/>
      <c r="U217" s="329"/>
      <c r="V217" s="329"/>
      <c r="W217" s="329"/>
      <c r="X217" s="329"/>
      <c r="Y217" s="329"/>
      <c r="Z217" s="329"/>
      <c r="AA217" s="329"/>
      <c r="AB217" s="329"/>
      <c r="AC217" s="329"/>
      <c r="AD217" s="329"/>
      <c r="AE217" s="329"/>
      <c r="AF217" s="329"/>
      <c r="AG217" s="329"/>
      <c r="AH217" s="329"/>
      <c r="AI217" s="329"/>
      <c r="AJ217" s="329"/>
      <c r="AK217" s="329"/>
      <c r="AL217" s="329"/>
      <c r="AM217" s="329"/>
    </row>
    <row r="218" spans="1:39" s="7" customFormat="1" ht="18">
      <c r="A218" s="3"/>
      <c r="B218" s="3"/>
      <c r="C218" s="351"/>
      <c r="D218" s="17"/>
      <c r="E218" s="18"/>
      <c r="F218" s="18"/>
      <c r="G218" s="19"/>
      <c r="H218" s="351"/>
      <c r="I218" s="352"/>
      <c r="J218" s="330"/>
      <c r="K218" s="329"/>
      <c r="L218" s="329"/>
      <c r="M218" s="329"/>
      <c r="N218" s="329"/>
      <c r="O218" s="329"/>
      <c r="P218" s="329"/>
      <c r="Q218" s="329"/>
      <c r="R218" s="329"/>
      <c r="S218" s="329"/>
      <c r="T218" s="329"/>
      <c r="U218" s="329"/>
      <c r="V218" s="329"/>
      <c r="W218" s="329"/>
      <c r="X218" s="329"/>
      <c r="Y218" s="329"/>
      <c r="Z218" s="329"/>
      <c r="AA218" s="329"/>
      <c r="AB218" s="329"/>
      <c r="AC218" s="329"/>
      <c r="AD218" s="329"/>
      <c r="AE218" s="329"/>
      <c r="AF218" s="329"/>
      <c r="AG218" s="329"/>
      <c r="AH218" s="329"/>
      <c r="AI218" s="329"/>
      <c r="AJ218" s="329"/>
      <c r="AK218" s="329"/>
      <c r="AL218" s="329"/>
      <c r="AM218" s="329"/>
    </row>
    <row r="219" spans="1:39" s="7" customFormat="1" ht="18">
      <c r="A219" s="3"/>
      <c r="B219" s="3"/>
      <c r="C219" s="351"/>
      <c r="D219" s="17"/>
      <c r="E219" s="18"/>
      <c r="F219" s="18"/>
      <c r="G219" s="19"/>
      <c r="H219" s="351"/>
      <c r="I219" s="352"/>
      <c r="J219" s="330"/>
      <c r="K219" s="329"/>
      <c r="L219" s="329"/>
      <c r="M219" s="329"/>
      <c r="N219" s="329"/>
      <c r="O219" s="329"/>
      <c r="P219" s="329"/>
      <c r="Q219" s="329"/>
      <c r="R219" s="329"/>
      <c r="S219" s="329"/>
      <c r="T219" s="329"/>
      <c r="U219" s="329"/>
      <c r="V219" s="329"/>
      <c r="W219" s="329"/>
      <c r="X219" s="329"/>
      <c r="Y219" s="329"/>
      <c r="Z219" s="329"/>
      <c r="AA219" s="329"/>
      <c r="AB219" s="329"/>
      <c r="AC219" s="329"/>
      <c r="AD219" s="329"/>
      <c r="AE219" s="329"/>
      <c r="AF219" s="329"/>
      <c r="AG219" s="329"/>
      <c r="AH219" s="329"/>
      <c r="AI219" s="329"/>
      <c r="AJ219" s="329"/>
      <c r="AK219" s="329"/>
      <c r="AL219" s="329"/>
      <c r="AM219" s="329"/>
    </row>
    <row r="220" spans="1:39" s="7" customFormat="1" ht="18">
      <c r="A220" s="3"/>
      <c r="B220" s="3"/>
      <c r="C220" s="351"/>
      <c r="D220" s="17"/>
      <c r="E220" s="18"/>
      <c r="F220" s="18"/>
      <c r="G220" s="19"/>
      <c r="H220" s="351"/>
      <c r="I220" s="352"/>
      <c r="J220" s="330"/>
      <c r="K220" s="329"/>
      <c r="L220" s="329"/>
      <c r="M220" s="329"/>
      <c r="N220" s="329"/>
      <c r="O220" s="329"/>
      <c r="P220" s="329"/>
      <c r="Q220" s="329"/>
      <c r="R220" s="329"/>
      <c r="S220" s="329"/>
      <c r="T220" s="329"/>
      <c r="U220" s="329"/>
      <c r="V220" s="329"/>
      <c r="W220" s="329"/>
      <c r="X220" s="329"/>
      <c r="Y220" s="329"/>
      <c r="Z220" s="329"/>
      <c r="AA220" s="329"/>
      <c r="AB220" s="329"/>
      <c r="AC220" s="329"/>
      <c r="AD220" s="329"/>
      <c r="AE220" s="329"/>
      <c r="AF220" s="329"/>
      <c r="AG220" s="329"/>
      <c r="AH220" s="329"/>
      <c r="AI220" s="329"/>
      <c r="AJ220" s="329"/>
      <c r="AK220" s="329"/>
      <c r="AL220" s="329"/>
      <c r="AM220" s="329"/>
    </row>
    <row r="221" spans="1:39" s="7" customFormat="1" ht="18">
      <c r="A221" s="3"/>
      <c r="B221" s="3"/>
      <c r="C221" s="351"/>
      <c r="D221" s="17"/>
      <c r="E221" s="18"/>
      <c r="F221" s="18"/>
      <c r="G221" s="19"/>
      <c r="H221" s="351"/>
      <c r="I221" s="352"/>
      <c r="J221" s="330"/>
      <c r="K221" s="329"/>
      <c r="L221" s="329"/>
      <c r="M221" s="329"/>
      <c r="N221" s="329"/>
      <c r="O221" s="329"/>
      <c r="P221" s="329"/>
      <c r="Q221" s="329"/>
      <c r="R221" s="329"/>
      <c r="S221" s="329"/>
      <c r="T221" s="329"/>
      <c r="U221" s="329"/>
      <c r="V221" s="329"/>
      <c r="W221" s="329"/>
      <c r="X221" s="329"/>
      <c r="Y221" s="329"/>
      <c r="Z221" s="329"/>
      <c r="AA221" s="329"/>
      <c r="AB221" s="329"/>
      <c r="AC221" s="329"/>
      <c r="AD221" s="329"/>
      <c r="AE221" s="329"/>
      <c r="AF221" s="329"/>
      <c r="AG221" s="329"/>
      <c r="AH221" s="329"/>
      <c r="AI221" s="329"/>
      <c r="AJ221" s="329"/>
      <c r="AK221" s="329"/>
      <c r="AL221" s="329"/>
      <c r="AM221" s="329"/>
    </row>
    <row r="222" spans="1:39" s="7" customFormat="1" ht="18">
      <c r="A222" s="3"/>
      <c r="B222" s="3"/>
      <c r="C222" s="351"/>
      <c r="D222" s="17"/>
      <c r="E222" s="18"/>
      <c r="F222" s="18"/>
      <c r="G222" s="19"/>
      <c r="H222" s="351"/>
      <c r="I222" s="352"/>
      <c r="J222" s="330"/>
      <c r="K222" s="329"/>
      <c r="L222" s="329"/>
      <c r="M222" s="329"/>
      <c r="N222" s="329"/>
      <c r="O222" s="329"/>
      <c r="P222" s="329"/>
      <c r="Q222" s="329"/>
      <c r="R222" s="329"/>
      <c r="S222" s="329"/>
      <c r="T222" s="329"/>
      <c r="U222" s="329"/>
      <c r="V222" s="329"/>
      <c r="W222" s="329"/>
      <c r="X222" s="329"/>
      <c r="Y222" s="329"/>
      <c r="Z222" s="329"/>
      <c r="AA222" s="329"/>
      <c r="AB222" s="329"/>
      <c r="AC222" s="329"/>
      <c r="AD222" s="329"/>
      <c r="AE222" s="329"/>
      <c r="AF222" s="329"/>
      <c r="AG222" s="329"/>
      <c r="AH222" s="329"/>
      <c r="AI222" s="329"/>
      <c r="AJ222" s="329"/>
      <c r="AK222" s="329"/>
      <c r="AL222" s="329"/>
      <c r="AM222" s="329"/>
    </row>
    <row r="223" spans="1:39" s="7" customFormat="1" ht="18">
      <c r="A223" s="3"/>
      <c r="B223" s="3"/>
      <c r="C223" s="351"/>
      <c r="D223" s="17"/>
      <c r="E223" s="18"/>
      <c r="F223" s="18"/>
      <c r="G223" s="19"/>
      <c r="H223" s="351"/>
      <c r="I223" s="352"/>
      <c r="J223" s="330"/>
      <c r="K223" s="329"/>
      <c r="L223" s="329"/>
      <c r="M223" s="329"/>
      <c r="N223" s="329"/>
      <c r="O223" s="329"/>
      <c r="P223" s="329"/>
      <c r="Q223" s="329"/>
      <c r="R223" s="329"/>
      <c r="S223" s="329"/>
      <c r="T223" s="329"/>
      <c r="U223" s="329"/>
      <c r="V223" s="329"/>
      <c r="W223" s="329"/>
      <c r="X223" s="329"/>
      <c r="Y223" s="329"/>
      <c r="Z223" s="329"/>
      <c r="AA223" s="329"/>
      <c r="AB223" s="329"/>
      <c r="AC223" s="329"/>
      <c r="AD223" s="329"/>
      <c r="AE223" s="329"/>
      <c r="AF223" s="329"/>
      <c r="AG223" s="329"/>
      <c r="AH223" s="329"/>
      <c r="AI223" s="329"/>
      <c r="AJ223" s="329"/>
      <c r="AK223" s="329"/>
      <c r="AL223" s="329"/>
      <c r="AM223" s="329"/>
    </row>
    <row r="224" spans="1:39" s="7" customFormat="1" ht="18">
      <c r="A224" s="3"/>
      <c r="B224" s="3"/>
      <c r="C224" s="351"/>
      <c r="D224" s="17"/>
      <c r="E224" s="18"/>
      <c r="F224" s="18"/>
      <c r="G224" s="19"/>
      <c r="H224" s="351"/>
      <c r="I224" s="352"/>
      <c r="J224" s="330"/>
      <c r="K224" s="329"/>
      <c r="L224" s="329"/>
      <c r="M224" s="329"/>
      <c r="N224" s="329"/>
      <c r="O224" s="329"/>
      <c r="P224" s="329"/>
      <c r="Q224" s="329"/>
      <c r="R224" s="329"/>
      <c r="S224" s="329"/>
      <c r="T224" s="329"/>
      <c r="U224" s="329"/>
      <c r="V224" s="329"/>
      <c r="W224" s="329"/>
      <c r="X224" s="329"/>
      <c r="Y224" s="329"/>
      <c r="Z224" s="329"/>
      <c r="AA224" s="329"/>
      <c r="AB224" s="329"/>
      <c r="AC224" s="329"/>
      <c r="AD224" s="329"/>
      <c r="AE224" s="329"/>
      <c r="AF224" s="329"/>
      <c r="AG224" s="329"/>
      <c r="AH224" s="329"/>
      <c r="AI224" s="329"/>
      <c r="AJ224" s="329"/>
      <c r="AK224" s="329"/>
      <c r="AL224" s="329"/>
      <c r="AM224" s="329"/>
    </row>
  </sheetData>
  <sheetProtection/>
  <mergeCells count="10">
    <mergeCell ref="A8:H8"/>
    <mergeCell ref="A9:I9"/>
    <mergeCell ref="E11:G11"/>
    <mergeCell ref="A7:H7"/>
    <mergeCell ref="A1:I1"/>
    <mergeCell ref="A2:I2"/>
    <mergeCell ref="A4:I4"/>
    <mergeCell ref="A5:I5"/>
    <mergeCell ref="A3:I3"/>
    <mergeCell ref="A6:I6"/>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AJ211"/>
  <sheetViews>
    <sheetView tabSelected="1" view="pageBreakPreview" zoomScaleNormal="70" zoomScaleSheetLayoutView="100" zoomScalePageLayoutView="0" workbookViewId="0" topLeftCell="A1">
      <selection activeCell="A7" sqref="A7:D7"/>
    </sheetView>
  </sheetViews>
  <sheetFormatPr defaultColWidth="9.140625" defaultRowHeight="15"/>
  <cols>
    <col min="1" max="1" width="88.421875" style="3" customWidth="1"/>
    <col min="2" max="2" width="4.8515625" style="1" customWidth="1"/>
    <col min="3" max="3" width="3.7109375" style="1" customWidth="1"/>
    <col min="4" max="4" width="7.57421875" style="2" customWidth="1"/>
    <col min="5" max="5" width="4.8515625" style="2" customWidth="1"/>
    <col min="6" max="6" width="12.140625" style="354" customWidth="1"/>
    <col min="7" max="7" width="17.421875" style="325" customWidth="1"/>
    <col min="8" max="8" width="17.421875" style="355" customWidth="1"/>
    <col min="9" max="36" width="9.140625" style="355" customWidth="1"/>
  </cols>
  <sheetData>
    <row r="1" spans="1:6" s="21" customFormat="1" ht="15.75" customHeight="1">
      <c r="A1" s="704" t="s">
        <v>286</v>
      </c>
      <c r="B1" s="704"/>
      <c r="C1" s="704"/>
      <c r="D1" s="704"/>
      <c r="E1" s="704"/>
      <c r="F1" s="704"/>
    </row>
    <row r="2" spans="1:6" s="21" customFormat="1" ht="15.75" customHeight="1">
      <c r="A2" s="704" t="s">
        <v>470</v>
      </c>
      <c r="B2" s="704"/>
      <c r="C2" s="704"/>
      <c r="D2" s="704"/>
      <c r="E2" s="704"/>
      <c r="F2" s="704"/>
    </row>
    <row r="3" spans="1:6" s="21" customFormat="1" ht="15.75" customHeight="1">
      <c r="A3" s="704" t="s">
        <v>444</v>
      </c>
      <c r="B3" s="704"/>
      <c r="C3" s="704"/>
      <c r="D3" s="704"/>
      <c r="E3" s="704"/>
      <c r="F3" s="704"/>
    </row>
    <row r="4" spans="1:6" s="21" customFormat="1" ht="15.75" customHeight="1">
      <c r="A4" s="704" t="s">
        <v>435</v>
      </c>
      <c r="B4" s="704"/>
      <c r="C4" s="704"/>
      <c r="D4" s="704"/>
      <c r="E4" s="704"/>
      <c r="F4" s="704"/>
    </row>
    <row r="5" spans="1:6" s="22" customFormat="1" ht="16.5" customHeight="1">
      <c r="A5" s="701" t="s">
        <v>423</v>
      </c>
      <c r="B5" s="701"/>
      <c r="C5" s="701"/>
      <c r="D5" s="701"/>
      <c r="E5" s="701"/>
      <c r="F5" s="701"/>
    </row>
    <row r="6" spans="1:6" s="22" customFormat="1" ht="16.5" customHeight="1">
      <c r="A6" s="701" t="s">
        <v>464</v>
      </c>
      <c r="B6" s="701"/>
      <c r="C6" s="701"/>
      <c r="D6" s="701"/>
      <c r="E6" s="701"/>
      <c r="F6" s="701"/>
    </row>
    <row r="7" spans="1:5" s="22" customFormat="1" ht="16.5" customHeight="1">
      <c r="A7" s="708" t="s">
        <v>21</v>
      </c>
      <c r="B7" s="708"/>
      <c r="C7" s="708"/>
      <c r="D7" s="708"/>
      <c r="E7" s="389"/>
    </row>
    <row r="8" spans="1:6" s="22" customFormat="1" ht="16.5" customHeight="1">
      <c r="A8" s="713" t="s">
        <v>235</v>
      </c>
      <c r="B8" s="713"/>
      <c r="C8" s="713"/>
      <c r="D8" s="713"/>
      <c r="E8" s="713"/>
      <c r="F8" s="713"/>
    </row>
    <row r="9" spans="1:6" s="22" customFormat="1" ht="19.5" customHeight="1">
      <c r="A9" s="713" t="s">
        <v>419</v>
      </c>
      <c r="B9" s="713"/>
      <c r="C9" s="713"/>
      <c r="D9" s="713"/>
      <c r="E9" s="713"/>
      <c r="F9" s="713"/>
    </row>
    <row r="10" spans="1:6" s="22" customFormat="1" ht="19.5" customHeight="1">
      <c r="A10" s="713" t="s">
        <v>420</v>
      </c>
      <c r="B10" s="713"/>
      <c r="C10" s="713"/>
      <c r="D10" s="713"/>
      <c r="E10" s="713"/>
      <c r="F10" s="713"/>
    </row>
    <row r="11" spans="1:6" s="22" customFormat="1" ht="19.5" customHeight="1">
      <c r="A11" s="713" t="s">
        <v>400</v>
      </c>
      <c r="B11" s="713"/>
      <c r="C11" s="713"/>
      <c r="D11" s="713"/>
      <c r="E11" s="713"/>
      <c r="F11" s="713"/>
    </row>
    <row r="12" spans="1:6" s="324" customFormat="1" ht="18" customHeight="1">
      <c r="A12" s="714"/>
      <c r="B12" s="715"/>
      <c r="C12" s="390"/>
      <c r="D12" s="391"/>
      <c r="E12" s="391"/>
      <c r="F12" s="392" t="s">
        <v>234</v>
      </c>
    </row>
    <row r="13" spans="1:36" s="6" customFormat="1" ht="45.75" customHeight="1">
      <c r="A13" s="393" t="s">
        <v>92</v>
      </c>
      <c r="B13" s="710" t="s">
        <v>91</v>
      </c>
      <c r="C13" s="711"/>
      <c r="D13" s="712"/>
      <c r="E13" s="394" t="s">
        <v>49</v>
      </c>
      <c r="F13" s="395" t="s">
        <v>50</v>
      </c>
      <c r="G13" s="325"/>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row>
    <row r="14" spans="1:36" s="7" customFormat="1" ht="20.25" customHeight="1">
      <c r="A14" s="396" t="s">
        <v>56</v>
      </c>
      <c r="B14" s="397"/>
      <c r="C14" s="398"/>
      <c r="D14" s="399"/>
      <c r="E14" s="399"/>
      <c r="F14" s="400">
        <f>SUM(F15+F20+F27+F39+F70+F79+F89+F96+F117+F129+F133+F142+F149+F32+F122+F84+F138+F112)</f>
        <v>14901567</v>
      </c>
      <c r="G14" s="327"/>
      <c r="H14" s="328"/>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row>
    <row r="15" spans="1:7" s="337" customFormat="1" ht="46.5">
      <c r="A15" s="401" t="s">
        <v>183</v>
      </c>
      <c r="B15" s="402" t="s">
        <v>96</v>
      </c>
      <c r="C15" s="403" t="s">
        <v>237</v>
      </c>
      <c r="D15" s="404" t="s">
        <v>238</v>
      </c>
      <c r="E15" s="404"/>
      <c r="F15" s="400">
        <f>F16</f>
        <v>589140</v>
      </c>
      <c r="G15" s="336"/>
    </row>
    <row r="16" spans="1:7" s="337" customFormat="1" ht="53.25" customHeight="1">
      <c r="A16" s="405" t="s">
        <v>184</v>
      </c>
      <c r="B16" s="283" t="s">
        <v>273</v>
      </c>
      <c r="C16" s="406" t="s">
        <v>237</v>
      </c>
      <c r="D16" s="407" t="s">
        <v>238</v>
      </c>
      <c r="E16" s="407"/>
      <c r="F16" s="134">
        <f>SUM(F17)</f>
        <v>589140</v>
      </c>
      <c r="G16" s="336"/>
    </row>
    <row r="17" spans="1:7" s="337" customFormat="1" ht="33.75" customHeight="1">
      <c r="A17" s="408" t="s">
        <v>274</v>
      </c>
      <c r="B17" s="283" t="s">
        <v>273</v>
      </c>
      <c r="C17" s="406" t="s">
        <v>53</v>
      </c>
      <c r="D17" s="407" t="s">
        <v>238</v>
      </c>
      <c r="E17" s="407"/>
      <c r="F17" s="134">
        <f>SUM(F18)</f>
        <v>589140</v>
      </c>
      <c r="G17" s="336"/>
    </row>
    <row r="18" spans="1:7" s="337" customFormat="1" ht="18" customHeight="1">
      <c r="A18" s="409" t="s">
        <v>83</v>
      </c>
      <c r="B18" s="283" t="s">
        <v>273</v>
      </c>
      <c r="C18" s="406" t="s">
        <v>53</v>
      </c>
      <c r="D18" s="407" t="s">
        <v>335</v>
      </c>
      <c r="E18" s="407"/>
      <c r="F18" s="134">
        <f>SUM(F19)</f>
        <v>589140</v>
      </c>
      <c r="G18" s="336"/>
    </row>
    <row r="19" spans="1:7" s="337" customFormat="1" ht="18.75" customHeight="1">
      <c r="A19" s="409" t="s">
        <v>84</v>
      </c>
      <c r="B19" s="283" t="s">
        <v>273</v>
      </c>
      <c r="C19" s="406" t="s">
        <v>53</v>
      </c>
      <c r="D19" s="407" t="s">
        <v>335</v>
      </c>
      <c r="E19" s="407" t="s">
        <v>85</v>
      </c>
      <c r="F19" s="134">
        <v>589140</v>
      </c>
      <c r="G19" s="336"/>
    </row>
    <row r="20" spans="1:36" s="9" customFormat="1" ht="46.5">
      <c r="A20" s="410" t="s">
        <v>188</v>
      </c>
      <c r="B20" s="402" t="s">
        <v>256</v>
      </c>
      <c r="C20" s="403" t="s">
        <v>237</v>
      </c>
      <c r="D20" s="404" t="s">
        <v>238</v>
      </c>
      <c r="E20" s="404"/>
      <c r="F20" s="400">
        <f>F21</f>
        <v>384549</v>
      </c>
      <c r="G20" s="333"/>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row>
    <row r="21" spans="1:36" s="7" customFormat="1" ht="62.25">
      <c r="A21" s="411" t="s">
        <v>189</v>
      </c>
      <c r="B21" s="283" t="s">
        <v>168</v>
      </c>
      <c r="C21" s="406" t="s">
        <v>237</v>
      </c>
      <c r="D21" s="407" t="s">
        <v>238</v>
      </c>
      <c r="E21" s="407"/>
      <c r="F21" s="134">
        <f>SUM(F22)</f>
        <v>384549</v>
      </c>
      <c r="G21" s="330"/>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row>
    <row r="22" spans="1:36" s="7" customFormat="1" ht="46.5">
      <c r="A22" s="412" t="s">
        <v>254</v>
      </c>
      <c r="B22" s="283" t="s">
        <v>168</v>
      </c>
      <c r="C22" s="406" t="s">
        <v>53</v>
      </c>
      <c r="D22" s="407" t="s">
        <v>238</v>
      </c>
      <c r="E22" s="407"/>
      <c r="F22" s="134">
        <f>SUM(F23+F25)</f>
        <v>384549</v>
      </c>
      <c r="G22" s="330"/>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row>
    <row r="23" spans="1:36" s="7" customFormat="1" ht="18" customHeight="1">
      <c r="A23" s="412" t="s">
        <v>453</v>
      </c>
      <c r="B23" s="283" t="s">
        <v>168</v>
      </c>
      <c r="C23" s="406" t="s">
        <v>53</v>
      </c>
      <c r="D23" s="407" t="s">
        <v>338</v>
      </c>
      <c r="E23" s="407"/>
      <c r="F23" s="134">
        <f>SUM(F24)</f>
        <v>284549</v>
      </c>
      <c r="G23" s="330"/>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row>
    <row r="24" spans="1:36" s="7" customFormat="1" ht="18.75" customHeight="1">
      <c r="A24" s="412" t="s">
        <v>333</v>
      </c>
      <c r="B24" s="283" t="s">
        <v>168</v>
      </c>
      <c r="C24" s="406" t="s">
        <v>53</v>
      </c>
      <c r="D24" s="407" t="s">
        <v>338</v>
      </c>
      <c r="E24" s="407" t="s">
        <v>62</v>
      </c>
      <c r="F24" s="134">
        <v>284549</v>
      </c>
      <c r="G24" s="330"/>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row>
    <row r="25" spans="1:36" s="7" customFormat="1" ht="18.75" customHeight="1">
      <c r="A25" s="412" t="s">
        <v>255</v>
      </c>
      <c r="B25" s="283" t="s">
        <v>168</v>
      </c>
      <c r="C25" s="406" t="s">
        <v>53</v>
      </c>
      <c r="D25" s="407" t="s">
        <v>257</v>
      </c>
      <c r="E25" s="407"/>
      <c r="F25" s="134">
        <f>SUM(F26)</f>
        <v>100000</v>
      </c>
      <c r="G25" s="330"/>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row>
    <row r="26" spans="1:36" s="7" customFormat="1" ht="18.75" customHeight="1">
      <c r="A26" s="412" t="s">
        <v>333</v>
      </c>
      <c r="B26" s="283" t="s">
        <v>168</v>
      </c>
      <c r="C26" s="406" t="s">
        <v>53</v>
      </c>
      <c r="D26" s="407" t="s">
        <v>257</v>
      </c>
      <c r="E26" s="407" t="s">
        <v>62</v>
      </c>
      <c r="F26" s="134">
        <v>100000</v>
      </c>
      <c r="G26" s="330"/>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row>
    <row r="27" spans="1:7" s="338" customFormat="1" ht="46.5">
      <c r="A27" s="410" t="s">
        <v>186</v>
      </c>
      <c r="B27" s="413" t="s">
        <v>258</v>
      </c>
      <c r="C27" s="414" t="s">
        <v>237</v>
      </c>
      <c r="D27" s="404" t="s">
        <v>238</v>
      </c>
      <c r="E27" s="404"/>
      <c r="F27" s="400">
        <f>+F28</f>
        <v>182052</v>
      </c>
      <c r="G27" s="341"/>
    </row>
    <row r="28" spans="1:7" s="338" customFormat="1" ht="62.25">
      <c r="A28" s="411" t="s">
        <v>187</v>
      </c>
      <c r="B28" s="415" t="s">
        <v>97</v>
      </c>
      <c r="C28" s="416" t="s">
        <v>237</v>
      </c>
      <c r="D28" s="407" t="s">
        <v>238</v>
      </c>
      <c r="E28" s="417"/>
      <c r="F28" s="418">
        <f>SUM(F29)</f>
        <v>182052</v>
      </c>
      <c r="G28" s="341"/>
    </row>
    <row r="29" spans="1:7" s="338" customFormat="1" ht="30.75">
      <c r="A29" s="412" t="s">
        <v>260</v>
      </c>
      <c r="B29" s="419" t="s">
        <v>97</v>
      </c>
      <c r="C29" s="420" t="s">
        <v>53</v>
      </c>
      <c r="D29" s="421" t="s">
        <v>238</v>
      </c>
      <c r="E29" s="421"/>
      <c r="F29" s="134">
        <f>SUM(F30)</f>
        <v>182052</v>
      </c>
      <c r="G29" s="341"/>
    </row>
    <row r="30" spans="1:7" s="338" customFormat="1" ht="17.25" customHeight="1">
      <c r="A30" s="412" t="s">
        <v>98</v>
      </c>
      <c r="B30" s="419" t="s">
        <v>97</v>
      </c>
      <c r="C30" s="420" t="s">
        <v>53</v>
      </c>
      <c r="D30" s="421" t="s">
        <v>259</v>
      </c>
      <c r="E30" s="421"/>
      <c r="F30" s="134">
        <f>SUM(F31)</f>
        <v>182052</v>
      </c>
      <c r="G30" s="341"/>
    </row>
    <row r="31" spans="1:7" s="338" customFormat="1" ht="16.5" customHeight="1">
      <c r="A31" s="412" t="s">
        <v>334</v>
      </c>
      <c r="B31" s="419" t="s">
        <v>97</v>
      </c>
      <c r="C31" s="420" t="s">
        <v>53</v>
      </c>
      <c r="D31" s="421" t="s">
        <v>259</v>
      </c>
      <c r="E31" s="421" t="s">
        <v>62</v>
      </c>
      <c r="F31" s="134">
        <v>182052</v>
      </c>
      <c r="G31" s="341"/>
    </row>
    <row r="32" spans="1:7" s="338" customFormat="1" ht="48" customHeight="1">
      <c r="A32" s="422" t="s">
        <v>295</v>
      </c>
      <c r="B32" s="423" t="s">
        <v>288</v>
      </c>
      <c r="C32" s="424" t="s">
        <v>237</v>
      </c>
      <c r="D32" s="425" t="s">
        <v>238</v>
      </c>
      <c r="E32" s="426"/>
      <c r="F32" s="427">
        <f>F33</f>
        <v>200000</v>
      </c>
      <c r="G32" s="341"/>
    </row>
    <row r="33" spans="1:7" s="338" customFormat="1" ht="45" customHeight="1">
      <c r="A33" s="411" t="s">
        <v>296</v>
      </c>
      <c r="B33" s="415" t="s">
        <v>293</v>
      </c>
      <c r="C33" s="416" t="s">
        <v>237</v>
      </c>
      <c r="D33" s="407" t="s">
        <v>238</v>
      </c>
      <c r="E33" s="417"/>
      <c r="F33" s="418">
        <f>SUM(F34)</f>
        <v>200000</v>
      </c>
      <c r="G33" s="341"/>
    </row>
    <row r="34" spans="1:7" s="338" customFormat="1" ht="37.5" customHeight="1">
      <c r="A34" s="412" t="s">
        <v>297</v>
      </c>
      <c r="B34" s="419" t="s">
        <v>293</v>
      </c>
      <c r="C34" s="420" t="s">
        <v>53</v>
      </c>
      <c r="D34" s="421" t="s">
        <v>238</v>
      </c>
      <c r="E34" s="421"/>
      <c r="F34" s="134">
        <f>F35+F37</f>
        <v>200000</v>
      </c>
      <c r="G34" s="341"/>
    </row>
    <row r="35" spans="1:7" s="338" customFormat="1" ht="25.5" customHeight="1">
      <c r="A35" s="412" t="s">
        <v>390</v>
      </c>
      <c r="B35" s="419" t="s">
        <v>293</v>
      </c>
      <c r="C35" s="420" t="s">
        <v>53</v>
      </c>
      <c r="D35" s="421" t="s">
        <v>389</v>
      </c>
      <c r="E35" s="421"/>
      <c r="F35" s="134">
        <f>F36</f>
        <v>200000</v>
      </c>
      <c r="G35" s="341"/>
    </row>
    <row r="36" spans="1:7" s="338" customFormat="1" ht="21.75" customHeight="1">
      <c r="A36" s="412" t="s">
        <v>333</v>
      </c>
      <c r="B36" s="419" t="s">
        <v>293</v>
      </c>
      <c r="C36" s="420" t="s">
        <v>53</v>
      </c>
      <c r="D36" s="421" t="s">
        <v>389</v>
      </c>
      <c r="E36" s="417" t="s">
        <v>62</v>
      </c>
      <c r="F36" s="134">
        <v>200000</v>
      </c>
      <c r="G36" s="341"/>
    </row>
    <row r="37" spans="1:7" s="338" customFormat="1" ht="36" customHeight="1" hidden="1">
      <c r="A37" s="412" t="s">
        <v>298</v>
      </c>
      <c r="B37" s="419" t="s">
        <v>293</v>
      </c>
      <c r="C37" s="420" t="s">
        <v>53</v>
      </c>
      <c r="D37" s="421" t="s">
        <v>326</v>
      </c>
      <c r="E37" s="421"/>
      <c r="F37" s="134">
        <f>F38</f>
        <v>0</v>
      </c>
      <c r="G37" s="341"/>
    </row>
    <row r="38" spans="1:7" s="338" customFormat="1" ht="51.75" customHeight="1" hidden="1">
      <c r="A38" s="412" t="s">
        <v>333</v>
      </c>
      <c r="B38" s="419" t="s">
        <v>293</v>
      </c>
      <c r="C38" s="420" t="s">
        <v>53</v>
      </c>
      <c r="D38" s="421" t="s">
        <v>328</v>
      </c>
      <c r="E38" s="417" t="s">
        <v>62</v>
      </c>
      <c r="F38" s="134">
        <v>0</v>
      </c>
      <c r="G38" s="341"/>
    </row>
    <row r="39" spans="1:36" s="15" customFormat="1" ht="46.5">
      <c r="A39" s="422" t="s">
        <v>177</v>
      </c>
      <c r="B39" s="423" t="s">
        <v>99</v>
      </c>
      <c r="C39" s="424" t="s">
        <v>237</v>
      </c>
      <c r="D39" s="425" t="s">
        <v>238</v>
      </c>
      <c r="E39" s="426"/>
      <c r="F39" s="428">
        <f>SUM(F40+F48+F64)</f>
        <v>5859128</v>
      </c>
      <c r="G39" s="344"/>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row>
    <row r="40" spans="1:36" s="9" customFormat="1" ht="78">
      <c r="A40" s="429" t="s">
        <v>178</v>
      </c>
      <c r="B40" s="283" t="s">
        <v>100</v>
      </c>
      <c r="C40" s="406" t="s">
        <v>237</v>
      </c>
      <c r="D40" s="407" t="s">
        <v>238</v>
      </c>
      <c r="E40" s="430"/>
      <c r="F40" s="431">
        <f>SUM(F41)</f>
        <v>2610216</v>
      </c>
      <c r="G40" s="333"/>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row>
    <row r="41" spans="1:36" s="9" customFormat="1" ht="46.5">
      <c r="A41" s="429" t="s">
        <v>261</v>
      </c>
      <c r="B41" s="283" t="s">
        <v>100</v>
      </c>
      <c r="C41" s="406" t="s">
        <v>53</v>
      </c>
      <c r="D41" s="407" t="s">
        <v>238</v>
      </c>
      <c r="E41" s="430"/>
      <c r="F41" s="431">
        <f>SUM(F42+F44+F46)</f>
        <v>2610216</v>
      </c>
      <c r="G41" s="333"/>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row>
    <row r="42" spans="1:36" s="9" customFormat="1" ht="17.25" customHeight="1">
      <c r="A42" s="429" t="s">
        <v>179</v>
      </c>
      <c r="B42" s="283" t="s">
        <v>100</v>
      </c>
      <c r="C42" s="406" t="s">
        <v>53</v>
      </c>
      <c r="D42" s="407" t="s">
        <v>262</v>
      </c>
      <c r="E42" s="430"/>
      <c r="F42" s="431">
        <f>SUM(F43)</f>
        <v>10000</v>
      </c>
      <c r="G42" s="333"/>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row>
    <row r="43" spans="1:36" s="9" customFormat="1" ht="18" customHeight="1">
      <c r="A43" s="429" t="s">
        <v>333</v>
      </c>
      <c r="B43" s="283" t="s">
        <v>100</v>
      </c>
      <c r="C43" s="406" t="s">
        <v>53</v>
      </c>
      <c r="D43" s="407" t="s">
        <v>262</v>
      </c>
      <c r="E43" s="430" t="s">
        <v>62</v>
      </c>
      <c r="F43" s="431">
        <f>SUM('[1]прил7'!H120)</f>
        <v>10000</v>
      </c>
      <c r="G43" s="333"/>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row>
    <row r="44" spans="1:36" s="9" customFormat="1" ht="17.25" customHeight="1">
      <c r="A44" s="429" t="s">
        <v>101</v>
      </c>
      <c r="B44" s="283" t="s">
        <v>100</v>
      </c>
      <c r="C44" s="406" t="s">
        <v>53</v>
      </c>
      <c r="D44" s="407" t="s">
        <v>265</v>
      </c>
      <c r="E44" s="430"/>
      <c r="F44" s="431">
        <f>SUM(F45)</f>
        <v>2600216</v>
      </c>
      <c r="G44" s="333"/>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row>
    <row r="45" spans="1:36" s="9" customFormat="1" ht="15" customHeight="1">
      <c r="A45" s="429" t="s">
        <v>333</v>
      </c>
      <c r="B45" s="283" t="s">
        <v>100</v>
      </c>
      <c r="C45" s="406" t="s">
        <v>53</v>
      </c>
      <c r="D45" s="407" t="s">
        <v>265</v>
      </c>
      <c r="E45" s="430" t="s">
        <v>62</v>
      </c>
      <c r="F45" s="431">
        <v>2600216</v>
      </c>
      <c r="G45" s="333"/>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row>
    <row r="46" spans="1:36" s="9" customFormat="1" ht="18" customHeight="1" hidden="1">
      <c r="A46" s="429" t="s">
        <v>266</v>
      </c>
      <c r="B46" s="283" t="s">
        <v>100</v>
      </c>
      <c r="C46" s="406" t="s">
        <v>53</v>
      </c>
      <c r="D46" s="407" t="s">
        <v>267</v>
      </c>
      <c r="E46" s="430"/>
      <c r="F46" s="431">
        <f>SUM(F47)</f>
        <v>0</v>
      </c>
      <c r="G46" s="333"/>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row>
    <row r="47" spans="1:36" s="9" customFormat="1" ht="18" customHeight="1" hidden="1">
      <c r="A47" s="429" t="s">
        <v>61</v>
      </c>
      <c r="B47" s="283" t="s">
        <v>100</v>
      </c>
      <c r="C47" s="406" t="s">
        <v>53</v>
      </c>
      <c r="D47" s="407" t="s">
        <v>267</v>
      </c>
      <c r="E47" s="430" t="s">
        <v>62</v>
      </c>
      <c r="F47" s="431">
        <f>SUM('[1]прил7'!H152)</f>
        <v>0</v>
      </c>
      <c r="G47" s="333"/>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row>
    <row r="48" spans="1:36" s="9" customFormat="1" ht="78" hidden="1">
      <c r="A48" s="429" t="s">
        <v>206</v>
      </c>
      <c r="B48" s="283" t="s">
        <v>207</v>
      </c>
      <c r="C48" s="406" t="s">
        <v>237</v>
      </c>
      <c r="D48" s="407" t="s">
        <v>238</v>
      </c>
      <c r="E48" s="430"/>
      <c r="F48" s="431">
        <f>SUM(F49)</f>
        <v>0</v>
      </c>
      <c r="G48" s="333"/>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row>
    <row r="49" spans="1:36" s="9" customFormat="1" ht="30.75" hidden="1">
      <c r="A49" s="429" t="s">
        <v>264</v>
      </c>
      <c r="B49" s="283" t="s">
        <v>207</v>
      </c>
      <c r="C49" s="406" t="s">
        <v>53</v>
      </c>
      <c r="D49" s="407" t="s">
        <v>238</v>
      </c>
      <c r="E49" s="430"/>
      <c r="F49" s="431">
        <f>SUM(F50+F54+F60+F58+F52+F62+F56)</f>
        <v>0</v>
      </c>
      <c r="G49" s="333"/>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row>
    <row r="50" spans="1:36" s="9" customFormat="1" ht="30.75" hidden="1">
      <c r="A50" s="429" t="s">
        <v>278</v>
      </c>
      <c r="B50" s="283" t="s">
        <v>207</v>
      </c>
      <c r="C50" s="406" t="s">
        <v>53</v>
      </c>
      <c r="D50" s="407" t="s">
        <v>294</v>
      </c>
      <c r="E50" s="430"/>
      <c r="F50" s="431">
        <f>SUM(F51)</f>
        <v>0</v>
      </c>
      <c r="G50" s="333"/>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row>
    <row r="51" spans="1:36" s="9" customFormat="1" ht="19.5" customHeight="1" hidden="1">
      <c r="A51" s="429" t="s">
        <v>333</v>
      </c>
      <c r="B51" s="283" t="s">
        <v>207</v>
      </c>
      <c r="C51" s="406" t="s">
        <v>53</v>
      </c>
      <c r="D51" s="407" t="s">
        <v>294</v>
      </c>
      <c r="E51" s="430" t="s">
        <v>62</v>
      </c>
      <c r="F51" s="432">
        <f>SUM('[1]прил7'!H133)</f>
        <v>0</v>
      </c>
      <c r="G51" s="333"/>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row>
    <row r="52" spans="1:36" s="9" customFormat="1" ht="0" customHeight="1" hidden="1">
      <c r="A52" s="429" t="s">
        <v>255</v>
      </c>
      <c r="B52" s="283" t="s">
        <v>207</v>
      </c>
      <c r="C52" s="406" t="s">
        <v>53</v>
      </c>
      <c r="D52" s="407" t="s">
        <v>327</v>
      </c>
      <c r="E52" s="430"/>
      <c r="F52" s="432">
        <f>SUM(F53)</f>
        <v>0</v>
      </c>
      <c r="G52" s="333"/>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row>
    <row r="53" spans="1:36" s="9" customFormat="1" ht="19.5" customHeight="1" hidden="1">
      <c r="A53" s="429" t="s">
        <v>333</v>
      </c>
      <c r="B53" s="283" t="s">
        <v>207</v>
      </c>
      <c r="C53" s="406" t="s">
        <v>53</v>
      </c>
      <c r="D53" s="407" t="s">
        <v>327</v>
      </c>
      <c r="E53" s="430" t="s">
        <v>62</v>
      </c>
      <c r="F53" s="432">
        <v>0</v>
      </c>
      <c r="G53" s="333"/>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row>
    <row r="54" spans="1:36" s="9" customFormat="1" ht="19.5" customHeight="1" hidden="1">
      <c r="A54" s="429" t="s">
        <v>278</v>
      </c>
      <c r="B54" s="283" t="s">
        <v>207</v>
      </c>
      <c r="C54" s="406" t="s">
        <v>53</v>
      </c>
      <c r="D54" s="407" t="s">
        <v>316</v>
      </c>
      <c r="E54" s="430"/>
      <c r="F54" s="432">
        <f>SUM(F55)</f>
        <v>0</v>
      </c>
      <c r="G54" s="333"/>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row>
    <row r="55" spans="1:36" s="9" customFormat="1" ht="19.5" customHeight="1" hidden="1">
      <c r="A55" s="429" t="s">
        <v>333</v>
      </c>
      <c r="B55" s="283" t="s">
        <v>207</v>
      </c>
      <c r="C55" s="406" t="s">
        <v>53</v>
      </c>
      <c r="D55" s="407" t="s">
        <v>316</v>
      </c>
      <c r="E55" s="430" t="s">
        <v>315</v>
      </c>
      <c r="F55" s="432">
        <f>SUM('[1]прил7'!H135)</f>
        <v>0</v>
      </c>
      <c r="G55" s="333"/>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row>
    <row r="56" spans="1:36" s="9" customFormat="1" ht="19.5" customHeight="1" hidden="1">
      <c r="A56" s="429" t="s">
        <v>278</v>
      </c>
      <c r="B56" s="283" t="s">
        <v>207</v>
      </c>
      <c r="C56" s="406" t="s">
        <v>53</v>
      </c>
      <c r="D56" s="407" t="s">
        <v>316</v>
      </c>
      <c r="E56" s="430"/>
      <c r="F56" s="432">
        <f>SUM(F57)</f>
        <v>0</v>
      </c>
      <c r="G56" s="333"/>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row>
    <row r="57" spans="1:36" s="9" customFormat="1" ht="19.5" customHeight="1" hidden="1">
      <c r="A57" s="429" t="s">
        <v>333</v>
      </c>
      <c r="B57" s="283" t="s">
        <v>207</v>
      </c>
      <c r="C57" s="406" t="s">
        <v>53</v>
      </c>
      <c r="D57" s="407" t="s">
        <v>316</v>
      </c>
      <c r="E57" s="430" t="s">
        <v>62</v>
      </c>
      <c r="F57" s="432">
        <f>SUM('[1]прил7'!H137)</f>
        <v>0</v>
      </c>
      <c r="G57" s="333"/>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row>
    <row r="58" spans="1:36" s="9" customFormat="1" ht="19.5" customHeight="1" hidden="1">
      <c r="A58" s="429" t="s">
        <v>278</v>
      </c>
      <c r="B58" s="283" t="s">
        <v>207</v>
      </c>
      <c r="C58" s="406" t="s">
        <v>53</v>
      </c>
      <c r="D58" s="407" t="s">
        <v>325</v>
      </c>
      <c r="E58" s="430"/>
      <c r="F58" s="432">
        <f>SUM(F59)</f>
        <v>0</v>
      </c>
      <c r="G58" s="333"/>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row>
    <row r="59" spans="1:36" s="9" customFormat="1" ht="19.5" customHeight="1" hidden="1">
      <c r="A59" s="429" t="s">
        <v>333</v>
      </c>
      <c r="B59" s="283" t="s">
        <v>207</v>
      </c>
      <c r="C59" s="406" t="s">
        <v>53</v>
      </c>
      <c r="D59" s="407" t="s">
        <v>325</v>
      </c>
      <c r="E59" s="430" t="s">
        <v>315</v>
      </c>
      <c r="F59" s="432">
        <f>SUM('[1]прил7'!H139)</f>
        <v>0</v>
      </c>
      <c r="G59" s="333"/>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row>
    <row r="60" spans="1:36" s="9" customFormat="1" ht="15.75" customHeight="1" hidden="1">
      <c r="A60" s="429" t="s">
        <v>358</v>
      </c>
      <c r="B60" s="283" t="s">
        <v>207</v>
      </c>
      <c r="C60" s="406" t="s">
        <v>53</v>
      </c>
      <c r="D60" s="407" t="s">
        <v>357</v>
      </c>
      <c r="E60" s="430"/>
      <c r="F60" s="432">
        <f>SUM(F61)</f>
        <v>0</v>
      </c>
      <c r="G60" s="333"/>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row>
    <row r="61" spans="1:36" s="9" customFormat="1" ht="18" customHeight="1" hidden="1">
      <c r="A61" s="429" t="s">
        <v>84</v>
      </c>
      <c r="B61" s="283" t="s">
        <v>207</v>
      </c>
      <c r="C61" s="406" t="s">
        <v>53</v>
      </c>
      <c r="D61" s="407" t="s">
        <v>357</v>
      </c>
      <c r="E61" s="430" t="s">
        <v>85</v>
      </c>
      <c r="F61" s="432">
        <f>SUM('[1]прил7'!H187)</f>
        <v>0</v>
      </c>
      <c r="G61" s="333"/>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row>
    <row r="62" spans="1:36" s="9" customFormat="1" ht="0" customHeight="1" hidden="1">
      <c r="A62" s="429" t="s">
        <v>331</v>
      </c>
      <c r="B62" s="283" t="s">
        <v>207</v>
      </c>
      <c r="C62" s="406" t="s">
        <v>53</v>
      </c>
      <c r="D62" s="407" t="s">
        <v>330</v>
      </c>
      <c r="E62" s="430"/>
      <c r="F62" s="432">
        <f>SUM(F63)</f>
        <v>0</v>
      </c>
      <c r="G62" s="333"/>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row>
    <row r="63" spans="1:36" s="9" customFormat="1" ht="18" customHeight="1" hidden="1">
      <c r="A63" s="429" t="s">
        <v>84</v>
      </c>
      <c r="B63" s="283" t="s">
        <v>207</v>
      </c>
      <c r="C63" s="406" t="s">
        <v>53</v>
      </c>
      <c r="D63" s="407" t="s">
        <v>330</v>
      </c>
      <c r="E63" s="430" t="s">
        <v>85</v>
      </c>
      <c r="F63" s="432">
        <f>SUM('[1]прил7'!H189)</f>
        <v>0</v>
      </c>
      <c r="G63" s="333"/>
      <c r="H63" s="334"/>
      <c r="I63" s="334"/>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row>
    <row r="64" spans="1:36" s="9" customFormat="1" ht="62.25">
      <c r="A64" s="429" t="s">
        <v>209</v>
      </c>
      <c r="B64" s="283" t="s">
        <v>210</v>
      </c>
      <c r="C64" s="406" t="s">
        <v>237</v>
      </c>
      <c r="D64" s="407" t="s">
        <v>238</v>
      </c>
      <c r="E64" s="430"/>
      <c r="F64" s="432">
        <f>SUM(F65)</f>
        <v>3248912</v>
      </c>
      <c r="G64" s="333"/>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row>
    <row r="65" spans="1:36" s="9" customFormat="1" ht="30.75">
      <c r="A65" s="429" t="s">
        <v>269</v>
      </c>
      <c r="B65" s="283" t="s">
        <v>210</v>
      </c>
      <c r="C65" s="406" t="s">
        <v>53</v>
      </c>
      <c r="D65" s="407" t="s">
        <v>238</v>
      </c>
      <c r="E65" s="430"/>
      <c r="F65" s="432">
        <f>SUM(F66)</f>
        <v>3248912</v>
      </c>
      <c r="G65" s="333"/>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row>
    <row r="66" spans="1:36" s="9" customFormat="1" ht="15" customHeight="1">
      <c r="A66" s="429" t="s">
        <v>94</v>
      </c>
      <c r="B66" s="283" t="s">
        <v>210</v>
      </c>
      <c r="C66" s="406" t="s">
        <v>53</v>
      </c>
      <c r="D66" s="407" t="s">
        <v>268</v>
      </c>
      <c r="E66" s="430"/>
      <c r="F66" s="432">
        <f>SUM(F67:F69)</f>
        <v>3248912</v>
      </c>
      <c r="G66" s="333"/>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row>
    <row r="67" spans="1:36" s="9" customFormat="1" ht="46.5">
      <c r="A67" s="429" t="s">
        <v>60</v>
      </c>
      <c r="B67" s="283" t="s">
        <v>210</v>
      </c>
      <c r="C67" s="406" t="s">
        <v>53</v>
      </c>
      <c r="D67" s="407" t="s">
        <v>268</v>
      </c>
      <c r="E67" s="430" t="s">
        <v>55</v>
      </c>
      <c r="F67" s="432">
        <f>SUM('[1]прил7'!H165)</f>
        <v>1520364</v>
      </c>
      <c r="G67" s="333"/>
      <c r="H67" s="334"/>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4"/>
      <c r="AF67" s="334"/>
      <c r="AG67" s="334"/>
      <c r="AH67" s="334"/>
      <c r="AI67" s="334"/>
      <c r="AJ67" s="334"/>
    </row>
    <row r="68" spans="1:36" s="9" customFormat="1" ht="18" customHeight="1">
      <c r="A68" s="429" t="s">
        <v>333</v>
      </c>
      <c r="B68" s="283" t="s">
        <v>210</v>
      </c>
      <c r="C68" s="406" t="s">
        <v>53</v>
      </c>
      <c r="D68" s="407" t="s">
        <v>268</v>
      </c>
      <c r="E68" s="430" t="s">
        <v>62</v>
      </c>
      <c r="F68" s="432">
        <v>1632844</v>
      </c>
      <c r="G68" s="333"/>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row>
    <row r="69" spans="1:36" s="9" customFormat="1" ht="17.25" customHeight="1">
      <c r="A69" s="429" t="s">
        <v>63</v>
      </c>
      <c r="B69" s="283" t="s">
        <v>210</v>
      </c>
      <c r="C69" s="406" t="s">
        <v>53</v>
      </c>
      <c r="D69" s="407" t="s">
        <v>268</v>
      </c>
      <c r="E69" s="430" t="s">
        <v>64</v>
      </c>
      <c r="F69" s="432">
        <f>SUM('[1]прил7'!H167)</f>
        <v>95704</v>
      </c>
      <c r="G69" s="333"/>
      <c r="H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4"/>
      <c r="AJ69" s="334"/>
    </row>
    <row r="70" spans="1:7" s="334" customFormat="1" ht="52.5" customHeight="1">
      <c r="A70" s="433" t="s">
        <v>181</v>
      </c>
      <c r="B70" s="402" t="s">
        <v>102</v>
      </c>
      <c r="C70" s="403" t="s">
        <v>237</v>
      </c>
      <c r="D70" s="404" t="s">
        <v>238</v>
      </c>
      <c r="E70" s="434"/>
      <c r="F70" s="435">
        <f>SUM(F71+F75)</f>
        <v>30000</v>
      </c>
      <c r="G70" s="333"/>
    </row>
    <row r="71" spans="1:7" s="334" customFormat="1" ht="62.25">
      <c r="A71" s="436" t="s">
        <v>182</v>
      </c>
      <c r="B71" s="358" t="s">
        <v>270</v>
      </c>
      <c r="C71" s="437" t="s">
        <v>237</v>
      </c>
      <c r="D71" s="438" t="s">
        <v>238</v>
      </c>
      <c r="E71" s="359"/>
      <c r="F71" s="134">
        <f>SUM(F72)</f>
        <v>30000</v>
      </c>
      <c r="G71" s="333"/>
    </row>
    <row r="72" spans="1:7" s="334" customFormat="1" ht="30.75">
      <c r="A72" s="439" t="s">
        <v>271</v>
      </c>
      <c r="B72" s="358" t="s">
        <v>87</v>
      </c>
      <c r="C72" s="437" t="s">
        <v>53</v>
      </c>
      <c r="D72" s="438" t="s">
        <v>238</v>
      </c>
      <c r="E72" s="359"/>
      <c r="F72" s="134">
        <f>SUM(F73)</f>
        <v>30000</v>
      </c>
      <c r="G72" s="333"/>
    </row>
    <row r="73" spans="1:7" s="334" customFormat="1" ht="17.25" customHeight="1">
      <c r="A73" s="439" t="s">
        <v>103</v>
      </c>
      <c r="B73" s="358" t="s">
        <v>270</v>
      </c>
      <c r="C73" s="437" t="s">
        <v>53</v>
      </c>
      <c r="D73" s="438" t="s">
        <v>272</v>
      </c>
      <c r="E73" s="359"/>
      <c r="F73" s="134">
        <f>SUM(F74)</f>
        <v>30000</v>
      </c>
      <c r="G73" s="333"/>
    </row>
    <row r="74" spans="1:7" s="334" customFormat="1" ht="18" customHeight="1">
      <c r="A74" s="439" t="s">
        <v>333</v>
      </c>
      <c r="B74" s="358" t="s">
        <v>270</v>
      </c>
      <c r="C74" s="437" t="s">
        <v>53</v>
      </c>
      <c r="D74" s="438" t="s">
        <v>272</v>
      </c>
      <c r="E74" s="359" t="s">
        <v>62</v>
      </c>
      <c r="F74" s="134">
        <f>SUM('[1]прил7'!H174)</f>
        <v>30000</v>
      </c>
      <c r="G74" s="333"/>
    </row>
    <row r="75" spans="1:7" s="334" customFormat="1" ht="0" customHeight="1" hidden="1">
      <c r="A75" s="440" t="s">
        <v>185</v>
      </c>
      <c r="B75" s="358" t="s">
        <v>275</v>
      </c>
      <c r="C75" s="437" t="s">
        <v>237</v>
      </c>
      <c r="D75" s="438" t="s">
        <v>238</v>
      </c>
      <c r="E75" s="359"/>
      <c r="F75" s="134">
        <f>SUM(F76)</f>
        <v>0</v>
      </c>
      <c r="G75" s="333"/>
    </row>
    <row r="76" spans="1:7" s="334" customFormat="1" ht="30.75" hidden="1">
      <c r="A76" s="441" t="s">
        <v>276</v>
      </c>
      <c r="B76" s="358" t="s">
        <v>275</v>
      </c>
      <c r="C76" s="437" t="s">
        <v>53</v>
      </c>
      <c r="D76" s="438" t="s">
        <v>238</v>
      </c>
      <c r="E76" s="359"/>
      <c r="F76" s="134">
        <f>SUM(F77)</f>
        <v>0</v>
      </c>
      <c r="G76" s="333"/>
    </row>
    <row r="77" spans="1:7" s="334" customFormat="1" ht="46.5" hidden="1">
      <c r="A77" s="441" t="s">
        <v>169</v>
      </c>
      <c r="B77" s="358" t="s">
        <v>275</v>
      </c>
      <c r="C77" s="437" t="s">
        <v>53</v>
      </c>
      <c r="D77" s="438" t="s">
        <v>277</v>
      </c>
      <c r="E77" s="359"/>
      <c r="F77" s="134">
        <f>SUM(F78)</f>
        <v>0</v>
      </c>
      <c r="G77" s="333"/>
    </row>
    <row r="78" spans="1:7" s="334" customFormat="1" ht="15.75" customHeight="1" hidden="1">
      <c r="A78" s="441" t="s">
        <v>333</v>
      </c>
      <c r="B78" s="358" t="s">
        <v>275</v>
      </c>
      <c r="C78" s="437" t="s">
        <v>53</v>
      </c>
      <c r="D78" s="438" t="s">
        <v>277</v>
      </c>
      <c r="E78" s="359" t="s">
        <v>62</v>
      </c>
      <c r="F78" s="134">
        <f>SUM('[1]прил7'!H196)</f>
        <v>0</v>
      </c>
      <c r="G78" s="333"/>
    </row>
    <row r="79" spans="1:7" s="338" customFormat="1" ht="46.5">
      <c r="A79" s="410" t="s">
        <v>193</v>
      </c>
      <c r="B79" s="413" t="s">
        <v>240</v>
      </c>
      <c r="C79" s="414" t="s">
        <v>237</v>
      </c>
      <c r="D79" s="404" t="s">
        <v>238</v>
      </c>
      <c r="E79" s="404"/>
      <c r="F79" s="400">
        <f>+F80</f>
        <v>300000</v>
      </c>
      <c r="G79" s="341"/>
    </row>
    <row r="80" spans="1:7" s="338" customFormat="1" ht="62.25">
      <c r="A80" s="442" t="s">
        <v>194</v>
      </c>
      <c r="B80" s="419" t="s">
        <v>241</v>
      </c>
      <c r="C80" s="420" t="s">
        <v>237</v>
      </c>
      <c r="D80" s="421" t="s">
        <v>238</v>
      </c>
      <c r="E80" s="421"/>
      <c r="F80" s="134">
        <f>SUM(F81)</f>
        <v>300000</v>
      </c>
      <c r="G80" s="341"/>
    </row>
    <row r="81" spans="1:7" s="338" customFormat="1" ht="46.5">
      <c r="A81" s="429" t="s">
        <v>243</v>
      </c>
      <c r="B81" s="419" t="s">
        <v>241</v>
      </c>
      <c r="C81" s="420" t="s">
        <v>53</v>
      </c>
      <c r="D81" s="421" t="s">
        <v>238</v>
      </c>
      <c r="E81" s="443"/>
      <c r="F81" s="134">
        <f>SUM(F82)</f>
        <v>300000</v>
      </c>
      <c r="G81" s="341"/>
    </row>
    <row r="82" spans="1:7" s="338" customFormat="1" ht="17.25" customHeight="1">
      <c r="A82" s="429" t="s">
        <v>104</v>
      </c>
      <c r="B82" s="419" t="s">
        <v>241</v>
      </c>
      <c r="C82" s="420" t="s">
        <v>53</v>
      </c>
      <c r="D82" s="421" t="s">
        <v>242</v>
      </c>
      <c r="E82" s="417"/>
      <c r="F82" s="134">
        <f>SUM(F83)</f>
        <v>300000</v>
      </c>
      <c r="G82" s="341"/>
    </row>
    <row r="83" spans="1:7" s="338" customFormat="1" ht="18.75" customHeight="1">
      <c r="A83" s="429" t="s">
        <v>333</v>
      </c>
      <c r="B83" s="444" t="s">
        <v>241</v>
      </c>
      <c r="C83" s="445" t="s">
        <v>53</v>
      </c>
      <c r="D83" s="443" t="s">
        <v>242</v>
      </c>
      <c r="E83" s="417" t="s">
        <v>62</v>
      </c>
      <c r="F83" s="134">
        <f>SUM('[1]прил7'!H31)</f>
        <v>300000</v>
      </c>
      <c r="G83" s="341"/>
    </row>
    <row r="84" spans="1:7" s="338" customFormat="1" ht="51" customHeight="1">
      <c r="A84" s="446" t="s">
        <v>362</v>
      </c>
      <c r="B84" s="413" t="s">
        <v>373</v>
      </c>
      <c r="C84" s="414" t="s">
        <v>237</v>
      </c>
      <c r="D84" s="404" t="s">
        <v>238</v>
      </c>
      <c r="E84" s="404"/>
      <c r="F84" s="400">
        <f>F85</f>
        <v>5000</v>
      </c>
      <c r="G84" s="341"/>
    </row>
    <row r="85" spans="1:7" s="338" customFormat="1" ht="78.75" customHeight="1">
      <c r="A85" s="429" t="s">
        <v>363</v>
      </c>
      <c r="B85" s="419" t="s">
        <v>374</v>
      </c>
      <c r="C85" s="420" t="s">
        <v>237</v>
      </c>
      <c r="D85" s="421" t="s">
        <v>238</v>
      </c>
      <c r="E85" s="421"/>
      <c r="F85" s="134">
        <f>F86</f>
        <v>5000</v>
      </c>
      <c r="G85" s="341"/>
    </row>
    <row r="86" spans="1:7" s="338" customFormat="1" ht="36" customHeight="1">
      <c r="A86" s="429" t="s">
        <v>364</v>
      </c>
      <c r="B86" s="419" t="s">
        <v>374</v>
      </c>
      <c r="C86" s="420" t="s">
        <v>53</v>
      </c>
      <c r="D86" s="421" t="s">
        <v>238</v>
      </c>
      <c r="E86" s="421"/>
      <c r="F86" s="134">
        <f>F87</f>
        <v>5000</v>
      </c>
      <c r="G86" s="341"/>
    </row>
    <row r="87" spans="1:7" s="338" customFormat="1" ht="36" customHeight="1">
      <c r="A87" s="429" t="s">
        <v>278</v>
      </c>
      <c r="B87" s="419" t="s">
        <v>374</v>
      </c>
      <c r="C87" s="420" t="s">
        <v>53</v>
      </c>
      <c r="D87" s="421" t="s">
        <v>294</v>
      </c>
      <c r="E87" s="421"/>
      <c r="F87" s="134">
        <f>F88</f>
        <v>5000</v>
      </c>
      <c r="G87" s="341"/>
    </row>
    <row r="88" spans="1:7" s="338" customFormat="1" ht="18.75" customHeight="1">
      <c r="A88" s="429" t="s">
        <v>333</v>
      </c>
      <c r="B88" s="419" t="s">
        <v>374</v>
      </c>
      <c r="C88" s="420" t="s">
        <v>53</v>
      </c>
      <c r="D88" s="421" t="s">
        <v>294</v>
      </c>
      <c r="E88" s="421" t="s">
        <v>62</v>
      </c>
      <c r="F88" s="134">
        <v>5000</v>
      </c>
      <c r="G88" s="341"/>
    </row>
    <row r="89" spans="1:7" s="338" customFormat="1" ht="46.5">
      <c r="A89" s="410" t="s">
        <v>201</v>
      </c>
      <c r="B89" s="413" t="s">
        <v>252</v>
      </c>
      <c r="C89" s="414" t="s">
        <v>237</v>
      </c>
      <c r="D89" s="404" t="s">
        <v>238</v>
      </c>
      <c r="E89" s="404"/>
      <c r="F89" s="400">
        <f>+F90+F103</f>
        <v>1026185</v>
      </c>
      <c r="G89" s="341"/>
    </row>
    <row r="90" spans="1:7" s="338" customFormat="1" ht="62.25">
      <c r="A90" s="442" t="s">
        <v>202</v>
      </c>
      <c r="B90" s="419" t="s">
        <v>204</v>
      </c>
      <c r="C90" s="420" t="s">
        <v>237</v>
      </c>
      <c r="D90" s="421" t="s">
        <v>238</v>
      </c>
      <c r="E90" s="417"/>
      <c r="F90" s="134">
        <f>SUM(F91)</f>
        <v>926185</v>
      </c>
      <c r="G90" s="341"/>
    </row>
    <row r="91" spans="1:7" s="338" customFormat="1" ht="46.5">
      <c r="A91" s="447" t="s">
        <v>251</v>
      </c>
      <c r="B91" s="419" t="s">
        <v>204</v>
      </c>
      <c r="C91" s="420" t="s">
        <v>53</v>
      </c>
      <c r="D91" s="421" t="s">
        <v>238</v>
      </c>
      <c r="E91" s="443"/>
      <c r="F91" s="134">
        <f>F92+F101</f>
        <v>926185</v>
      </c>
      <c r="G91" s="341"/>
    </row>
    <row r="92" spans="1:7" s="338" customFormat="1" ht="30.75" hidden="1">
      <c r="A92" s="323" t="s">
        <v>313</v>
      </c>
      <c r="B92" s="419" t="s">
        <v>204</v>
      </c>
      <c r="C92" s="420" t="s">
        <v>53</v>
      </c>
      <c r="D92" s="448" t="s">
        <v>371</v>
      </c>
      <c r="E92" s="417"/>
      <c r="F92" s="134">
        <f>F93+F94</f>
        <v>0</v>
      </c>
      <c r="G92" s="341"/>
    </row>
    <row r="93" spans="1:7" s="338" customFormat="1" ht="16.5" customHeight="1" hidden="1">
      <c r="A93" s="447" t="s">
        <v>333</v>
      </c>
      <c r="B93" s="444" t="s">
        <v>204</v>
      </c>
      <c r="C93" s="445" t="s">
        <v>53</v>
      </c>
      <c r="D93" s="448" t="s">
        <v>371</v>
      </c>
      <c r="E93" s="443" t="s">
        <v>62</v>
      </c>
      <c r="F93" s="134">
        <v>0</v>
      </c>
      <c r="G93" s="341"/>
    </row>
    <row r="94" spans="1:7" s="338" customFormat="1" ht="0" customHeight="1" hidden="1">
      <c r="A94" s="447" t="s">
        <v>313</v>
      </c>
      <c r="B94" s="419" t="s">
        <v>204</v>
      </c>
      <c r="C94" s="420" t="s">
        <v>53</v>
      </c>
      <c r="D94" s="421" t="s">
        <v>314</v>
      </c>
      <c r="E94" s="417"/>
      <c r="F94" s="134">
        <f>F95</f>
        <v>0</v>
      </c>
      <c r="G94" s="341"/>
    </row>
    <row r="95" spans="1:7" s="338" customFormat="1" ht="6.75" customHeight="1" hidden="1">
      <c r="A95" s="447" t="s">
        <v>333</v>
      </c>
      <c r="B95" s="419" t="s">
        <v>204</v>
      </c>
      <c r="C95" s="420" t="s">
        <v>53</v>
      </c>
      <c r="D95" s="443" t="s">
        <v>314</v>
      </c>
      <c r="E95" s="443" t="s">
        <v>315</v>
      </c>
      <c r="F95" s="134">
        <v>0</v>
      </c>
      <c r="G95" s="341"/>
    </row>
    <row r="96" spans="1:7" s="451" customFormat="1" ht="62.25" hidden="1">
      <c r="A96" s="449" t="s">
        <v>190</v>
      </c>
      <c r="B96" s="402" t="s">
        <v>105</v>
      </c>
      <c r="C96" s="403" t="s">
        <v>237</v>
      </c>
      <c r="D96" s="404" t="s">
        <v>238</v>
      </c>
      <c r="E96" s="404"/>
      <c r="F96" s="400">
        <f>+F97</f>
        <v>5000</v>
      </c>
      <c r="G96" s="450"/>
    </row>
    <row r="97" spans="1:7" s="340" customFormat="1" ht="93" hidden="1">
      <c r="A97" s="440" t="s">
        <v>191</v>
      </c>
      <c r="B97" s="289" t="s">
        <v>106</v>
      </c>
      <c r="C97" s="452" t="s">
        <v>237</v>
      </c>
      <c r="D97" s="421" t="s">
        <v>238</v>
      </c>
      <c r="E97" s="421"/>
      <c r="F97" s="134">
        <f>SUM(F98)</f>
        <v>5000</v>
      </c>
      <c r="G97" s="339"/>
    </row>
    <row r="98" spans="1:7" s="340" customFormat="1" ht="30.75" hidden="1">
      <c r="A98" s="323" t="s">
        <v>246</v>
      </c>
      <c r="B98" s="289" t="s">
        <v>106</v>
      </c>
      <c r="C98" s="452" t="s">
        <v>53</v>
      </c>
      <c r="D98" s="421" t="s">
        <v>238</v>
      </c>
      <c r="E98" s="421"/>
      <c r="F98" s="134">
        <f>SUM(F99)</f>
        <v>5000</v>
      </c>
      <c r="G98" s="339"/>
    </row>
    <row r="99" spans="1:7" s="340" customFormat="1" ht="30.75" hidden="1">
      <c r="A99" s="323" t="s">
        <v>248</v>
      </c>
      <c r="B99" s="289" t="s">
        <v>106</v>
      </c>
      <c r="C99" s="452" t="s">
        <v>53</v>
      </c>
      <c r="D99" s="421" t="s">
        <v>247</v>
      </c>
      <c r="E99" s="421"/>
      <c r="F99" s="134">
        <f>SUM(F100)</f>
        <v>5000</v>
      </c>
      <c r="G99" s="339"/>
    </row>
    <row r="100" spans="1:7" s="340" customFormat="1" ht="16.5" customHeight="1" hidden="1">
      <c r="A100" s="323" t="s">
        <v>333</v>
      </c>
      <c r="B100" s="289" t="s">
        <v>106</v>
      </c>
      <c r="C100" s="452" t="s">
        <v>53</v>
      </c>
      <c r="D100" s="421" t="s">
        <v>247</v>
      </c>
      <c r="E100" s="421" t="s">
        <v>62</v>
      </c>
      <c r="F100" s="134">
        <f>SUM('[1]прил7'!H65)</f>
        <v>5000</v>
      </c>
      <c r="G100" s="339"/>
    </row>
    <row r="101" spans="1:7" s="340" customFormat="1" ht="39" customHeight="1">
      <c r="A101" s="342" t="s">
        <v>203</v>
      </c>
      <c r="B101" s="419" t="s">
        <v>204</v>
      </c>
      <c r="C101" s="420" t="s">
        <v>53</v>
      </c>
      <c r="D101" s="421" t="s">
        <v>253</v>
      </c>
      <c r="E101" s="421"/>
      <c r="F101" s="134">
        <f>F102</f>
        <v>926185</v>
      </c>
      <c r="G101" s="339"/>
    </row>
    <row r="102" spans="1:7" s="340" customFormat="1" ht="16.5" customHeight="1">
      <c r="A102" s="323" t="s">
        <v>333</v>
      </c>
      <c r="B102" s="444" t="s">
        <v>204</v>
      </c>
      <c r="C102" s="445" t="s">
        <v>53</v>
      </c>
      <c r="D102" s="421" t="s">
        <v>253</v>
      </c>
      <c r="E102" s="421" t="s">
        <v>62</v>
      </c>
      <c r="F102" s="134">
        <v>926185</v>
      </c>
      <c r="G102" s="339"/>
    </row>
    <row r="103" spans="1:7" s="340" customFormat="1" ht="72.75" customHeight="1">
      <c r="A103" s="323" t="s">
        <v>366</v>
      </c>
      <c r="B103" s="419" t="s">
        <v>370</v>
      </c>
      <c r="C103" s="420" t="s">
        <v>237</v>
      </c>
      <c r="D103" s="421" t="s">
        <v>238</v>
      </c>
      <c r="E103" s="417"/>
      <c r="F103" s="134">
        <f>SUM(F104)</f>
        <v>100000</v>
      </c>
      <c r="G103" s="339"/>
    </row>
    <row r="104" spans="1:7" s="340" customFormat="1" ht="50.25" customHeight="1">
      <c r="A104" s="323" t="s">
        <v>367</v>
      </c>
      <c r="B104" s="419" t="s">
        <v>370</v>
      </c>
      <c r="C104" s="420" t="s">
        <v>53</v>
      </c>
      <c r="D104" s="421" t="s">
        <v>238</v>
      </c>
      <c r="E104" s="443"/>
      <c r="F104" s="134">
        <f>F105</f>
        <v>100000</v>
      </c>
      <c r="G104" s="339"/>
    </row>
    <row r="105" spans="1:7" s="340" customFormat="1" ht="33" customHeight="1">
      <c r="A105" s="323" t="s">
        <v>368</v>
      </c>
      <c r="B105" s="419" t="s">
        <v>370</v>
      </c>
      <c r="C105" s="420" t="s">
        <v>53</v>
      </c>
      <c r="D105" s="421" t="s">
        <v>369</v>
      </c>
      <c r="E105" s="417"/>
      <c r="F105" s="134">
        <f>F106</f>
        <v>100000</v>
      </c>
      <c r="G105" s="339"/>
    </row>
    <row r="106" spans="1:7" s="340" customFormat="1" ht="21.75" customHeight="1">
      <c r="A106" s="323" t="s">
        <v>333</v>
      </c>
      <c r="B106" s="444" t="s">
        <v>370</v>
      </c>
      <c r="C106" s="445" t="s">
        <v>53</v>
      </c>
      <c r="D106" s="443" t="s">
        <v>369</v>
      </c>
      <c r="E106" s="421" t="s">
        <v>62</v>
      </c>
      <c r="F106" s="134">
        <v>100000</v>
      </c>
      <c r="G106" s="339"/>
    </row>
    <row r="107" spans="1:7" s="340" customFormat="1" ht="67.5" customHeight="1">
      <c r="A107" s="453" t="s">
        <v>190</v>
      </c>
      <c r="B107" s="402" t="s">
        <v>105</v>
      </c>
      <c r="C107" s="454" t="s">
        <v>237</v>
      </c>
      <c r="D107" s="404" t="s">
        <v>238</v>
      </c>
      <c r="E107" s="404"/>
      <c r="F107" s="400">
        <f>F108</f>
        <v>5000</v>
      </c>
      <c r="G107" s="339"/>
    </row>
    <row r="108" spans="1:7" s="340" customFormat="1" ht="98.25" customHeight="1">
      <c r="A108" s="44" t="s">
        <v>191</v>
      </c>
      <c r="B108" s="289" t="s">
        <v>106</v>
      </c>
      <c r="C108" s="455" t="s">
        <v>237</v>
      </c>
      <c r="D108" s="421" t="s">
        <v>238</v>
      </c>
      <c r="E108" s="421"/>
      <c r="F108" s="134">
        <f>F109</f>
        <v>5000</v>
      </c>
      <c r="G108" s="339"/>
    </row>
    <row r="109" spans="1:7" s="340" customFormat="1" ht="36" customHeight="1">
      <c r="A109" s="44" t="s">
        <v>246</v>
      </c>
      <c r="B109" s="289" t="s">
        <v>106</v>
      </c>
      <c r="C109" s="455" t="s">
        <v>53</v>
      </c>
      <c r="D109" s="421" t="s">
        <v>238</v>
      </c>
      <c r="E109" s="421"/>
      <c r="F109" s="134">
        <f>F110</f>
        <v>5000</v>
      </c>
      <c r="G109" s="339"/>
    </row>
    <row r="110" spans="1:7" s="340" customFormat="1" ht="35.25" customHeight="1">
      <c r="A110" s="44" t="s">
        <v>248</v>
      </c>
      <c r="B110" s="289" t="s">
        <v>106</v>
      </c>
      <c r="C110" s="455" t="s">
        <v>53</v>
      </c>
      <c r="D110" s="421" t="s">
        <v>247</v>
      </c>
      <c r="E110" s="421"/>
      <c r="F110" s="134">
        <f>F111</f>
        <v>5000</v>
      </c>
      <c r="G110" s="339"/>
    </row>
    <row r="111" spans="1:7" s="340" customFormat="1" ht="21.75" customHeight="1">
      <c r="A111" s="44" t="s">
        <v>333</v>
      </c>
      <c r="B111" s="289" t="s">
        <v>106</v>
      </c>
      <c r="C111" s="455" t="s">
        <v>53</v>
      </c>
      <c r="D111" s="421" t="s">
        <v>247</v>
      </c>
      <c r="E111" s="421" t="s">
        <v>62</v>
      </c>
      <c r="F111" s="134">
        <v>5000</v>
      </c>
      <c r="G111" s="339"/>
    </row>
    <row r="112" spans="1:7" s="340" customFormat="1" ht="51.75" customHeight="1">
      <c r="A112" s="44" t="s">
        <v>456</v>
      </c>
      <c r="B112" s="626" t="s">
        <v>457</v>
      </c>
      <c r="C112" s="454" t="s">
        <v>237</v>
      </c>
      <c r="D112" s="434" t="s">
        <v>238</v>
      </c>
      <c r="E112" s="421"/>
      <c r="F112" s="134">
        <f>F113</f>
        <v>10000</v>
      </c>
      <c r="G112" s="339"/>
    </row>
    <row r="113" spans="1:7" s="340" customFormat="1" ht="66" customHeight="1">
      <c r="A113" s="44" t="s">
        <v>458</v>
      </c>
      <c r="B113" s="628" t="s">
        <v>459</v>
      </c>
      <c r="C113" s="562" t="s">
        <v>237</v>
      </c>
      <c r="D113" s="563" t="s">
        <v>238</v>
      </c>
      <c r="E113" s="421"/>
      <c r="F113" s="134">
        <f>F114</f>
        <v>10000</v>
      </c>
      <c r="G113" s="339"/>
    </row>
    <row r="114" spans="1:7" s="340" customFormat="1" ht="36" customHeight="1">
      <c r="A114" s="44" t="s">
        <v>460</v>
      </c>
      <c r="B114" s="628" t="s">
        <v>459</v>
      </c>
      <c r="C114" s="562" t="s">
        <v>53</v>
      </c>
      <c r="D114" s="563" t="s">
        <v>238</v>
      </c>
      <c r="E114" s="421"/>
      <c r="F114" s="134">
        <f>F115</f>
        <v>10000</v>
      </c>
      <c r="G114" s="339"/>
    </row>
    <row r="115" spans="1:7" s="340" customFormat="1" ht="38.25" customHeight="1">
      <c r="A115" s="44" t="s">
        <v>461</v>
      </c>
      <c r="B115" s="628" t="s">
        <v>459</v>
      </c>
      <c r="C115" s="562" t="s">
        <v>53</v>
      </c>
      <c r="D115" s="563" t="s">
        <v>462</v>
      </c>
      <c r="E115" s="421"/>
      <c r="F115" s="134">
        <f>F116</f>
        <v>10000</v>
      </c>
      <c r="G115" s="339"/>
    </row>
    <row r="116" spans="1:7" s="340" customFormat="1" ht="21.75" customHeight="1">
      <c r="A116" s="44" t="s">
        <v>333</v>
      </c>
      <c r="B116" s="497" t="s">
        <v>463</v>
      </c>
      <c r="C116" s="498" t="s">
        <v>53</v>
      </c>
      <c r="D116" s="499" t="s">
        <v>462</v>
      </c>
      <c r="E116" s="421" t="s">
        <v>62</v>
      </c>
      <c r="F116" s="134">
        <v>10000</v>
      </c>
      <c r="G116" s="339"/>
    </row>
    <row r="117" spans="1:6" ht="46.5">
      <c r="A117" s="449" t="s">
        <v>196</v>
      </c>
      <c r="B117" s="402" t="s">
        <v>199</v>
      </c>
      <c r="C117" s="403" t="s">
        <v>237</v>
      </c>
      <c r="D117" s="404" t="s">
        <v>238</v>
      </c>
      <c r="E117" s="404"/>
      <c r="F117" s="400">
        <f>+F118</f>
        <v>43950</v>
      </c>
    </row>
    <row r="118" spans="1:6" ht="62.25">
      <c r="A118" s="440" t="s">
        <v>197</v>
      </c>
      <c r="B118" s="289" t="s">
        <v>200</v>
      </c>
      <c r="C118" s="452" t="s">
        <v>237</v>
      </c>
      <c r="D118" s="421" t="s">
        <v>238</v>
      </c>
      <c r="E118" s="421"/>
      <c r="F118" s="134">
        <f>SUM(F119)</f>
        <v>43950</v>
      </c>
    </row>
    <row r="119" spans="1:6" ht="30.75">
      <c r="A119" s="456" t="s">
        <v>249</v>
      </c>
      <c r="B119" s="457" t="s">
        <v>200</v>
      </c>
      <c r="C119" s="458" t="s">
        <v>53</v>
      </c>
      <c r="D119" s="459" t="s">
        <v>238</v>
      </c>
      <c r="E119" s="460"/>
      <c r="F119" s="461">
        <f>SUM(F120)</f>
        <v>43950</v>
      </c>
    </row>
    <row r="120" spans="1:6" ht="15">
      <c r="A120" s="288" t="s">
        <v>198</v>
      </c>
      <c r="B120" s="462" t="s">
        <v>200</v>
      </c>
      <c r="C120" s="463" t="s">
        <v>53</v>
      </c>
      <c r="D120" s="464" t="s">
        <v>250</v>
      </c>
      <c r="E120" s="460"/>
      <c r="F120" s="461">
        <f>SUM(F121)</f>
        <v>43950</v>
      </c>
    </row>
    <row r="121" spans="1:6" ht="30.75">
      <c r="A121" s="288" t="s">
        <v>333</v>
      </c>
      <c r="B121" s="462" t="s">
        <v>200</v>
      </c>
      <c r="C121" s="463" t="s">
        <v>53</v>
      </c>
      <c r="D121" s="464" t="s">
        <v>250</v>
      </c>
      <c r="E121" s="460" t="s">
        <v>62</v>
      </c>
      <c r="F121" s="461">
        <v>43950</v>
      </c>
    </row>
    <row r="122" spans="1:6" ht="46.5">
      <c r="A122" s="449" t="s">
        <v>320</v>
      </c>
      <c r="B122" s="402" t="s">
        <v>317</v>
      </c>
      <c r="C122" s="403" t="s">
        <v>237</v>
      </c>
      <c r="D122" s="404" t="s">
        <v>238</v>
      </c>
      <c r="E122" s="404"/>
      <c r="F122" s="400">
        <f>+F123</f>
        <v>2400886</v>
      </c>
    </row>
    <row r="123" spans="1:6" ht="62.25">
      <c r="A123" s="440" t="s">
        <v>321</v>
      </c>
      <c r="B123" s="289" t="s">
        <v>318</v>
      </c>
      <c r="C123" s="452" t="s">
        <v>237</v>
      </c>
      <c r="D123" s="421" t="s">
        <v>238</v>
      </c>
      <c r="E123" s="421"/>
      <c r="F123" s="134">
        <f>SUM(F124)</f>
        <v>2400886</v>
      </c>
    </row>
    <row r="124" spans="1:6" ht="30.75">
      <c r="A124" s="456" t="s">
        <v>386</v>
      </c>
      <c r="B124" s="457" t="s">
        <v>318</v>
      </c>
      <c r="C124" s="458" t="s">
        <v>53</v>
      </c>
      <c r="D124" s="459" t="s">
        <v>238</v>
      </c>
      <c r="E124" s="460"/>
      <c r="F124" s="461">
        <f>SUM(F125+F127)</f>
        <v>2400886</v>
      </c>
    </row>
    <row r="125" spans="1:6" ht="15">
      <c r="A125" s="288" t="s">
        <v>387</v>
      </c>
      <c r="B125" s="462" t="s">
        <v>318</v>
      </c>
      <c r="C125" s="465" t="s">
        <v>385</v>
      </c>
      <c r="D125" s="430" t="s">
        <v>384</v>
      </c>
      <c r="E125" s="460"/>
      <c r="F125" s="461">
        <f>SUM(F126)</f>
        <v>2400886</v>
      </c>
    </row>
    <row r="126" spans="1:6" ht="20.25" customHeight="1">
      <c r="A126" s="288" t="s">
        <v>333</v>
      </c>
      <c r="B126" s="462" t="s">
        <v>318</v>
      </c>
      <c r="C126" s="465" t="s">
        <v>385</v>
      </c>
      <c r="D126" s="430" t="s">
        <v>384</v>
      </c>
      <c r="E126" s="460" t="s">
        <v>62</v>
      </c>
      <c r="F126" s="461">
        <v>2400886</v>
      </c>
    </row>
    <row r="127" spans="1:6" ht="30.75" hidden="1">
      <c r="A127" s="288" t="s">
        <v>322</v>
      </c>
      <c r="B127" s="462" t="s">
        <v>318</v>
      </c>
      <c r="C127" s="463" t="s">
        <v>53</v>
      </c>
      <c r="D127" s="464" t="s">
        <v>332</v>
      </c>
      <c r="E127" s="460"/>
      <c r="F127" s="461">
        <f>SUM(F128)</f>
        <v>0</v>
      </c>
    </row>
    <row r="128" spans="1:6" ht="30.75" hidden="1">
      <c r="A128" s="288" t="s">
        <v>333</v>
      </c>
      <c r="B128" s="462" t="s">
        <v>318</v>
      </c>
      <c r="C128" s="463" t="s">
        <v>53</v>
      </c>
      <c r="D128" s="464" t="s">
        <v>332</v>
      </c>
      <c r="E128" s="460" t="s">
        <v>62</v>
      </c>
      <c r="F128" s="461">
        <v>0</v>
      </c>
    </row>
    <row r="129" spans="1:6" ht="16.5" customHeight="1">
      <c r="A129" s="466" t="s">
        <v>107</v>
      </c>
      <c r="B129" s="467" t="s">
        <v>236</v>
      </c>
      <c r="C129" s="468" t="s">
        <v>237</v>
      </c>
      <c r="D129" s="469" t="s">
        <v>238</v>
      </c>
      <c r="E129" s="469"/>
      <c r="F129" s="470">
        <f>SUM(F130)</f>
        <v>571314</v>
      </c>
    </row>
    <row r="130" spans="1:6" ht="18" customHeight="1">
      <c r="A130" s="323" t="s">
        <v>109</v>
      </c>
      <c r="B130" s="471" t="s">
        <v>108</v>
      </c>
      <c r="C130" s="472" t="s">
        <v>237</v>
      </c>
      <c r="D130" s="473" t="s">
        <v>238</v>
      </c>
      <c r="E130" s="473"/>
      <c r="F130" s="474">
        <f>SUM(F131)</f>
        <v>571314</v>
      </c>
    </row>
    <row r="131" spans="1:6" ht="15">
      <c r="A131" s="475" t="s">
        <v>95</v>
      </c>
      <c r="B131" s="476" t="s">
        <v>108</v>
      </c>
      <c r="C131" s="477" t="s">
        <v>237</v>
      </c>
      <c r="D131" s="478" t="s">
        <v>239</v>
      </c>
      <c r="E131" s="479"/>
      <c r="F131" s="480">
        <f>SUM(F132)</f>
        <v>571314</v>
      </c>
    </row>
    <row r="132" spans="1:6" ht="46.5">
      <c r="A132" s="481" t="s">
        <v>60</v>
      </c>
      <c r="B132" s="462" t="s">
        <v>108</v>
      </c>
      <c r="C132" s="463" t="s">
        <v>237</v>
      </c>
      <c r="D132" s="464" t="s">
        <v>239</v>
      </c>
      <c r="E132" s="460" t="s">
        <v>55</v>
      </c>
      <c r="F132" s="482">
        <v>571314</v>
      </c>
    </row>
    <row r="133" spans="1:6" ht="18" customHeight="1">
      <c r="A133" s="483" t="s">
        <v>111</v>
      </c>
      <c r="B133" s="484" t="s">
        <v>110</v>
      </c>
      <c r="C133" s="485" t="s">
        <v>237</v>
      </c>
      <c r="D133" s="486" t="s">
        <v>238</v>
      </c>
      <c r="E133" s="487"/>
      <c r="F133" s="488">
        <f>SUM(F134)</f>
        <v>2703218</v>
      </c>
    </row>
    <row r="134" spans="1:6" ht="15.75" customHeight="1">
      <c r="A134" s="489" t="s">
        <v>113</v>
      </c>
      <c r="B134" s="490" t="s">
        <v>112</v>
      </c>
      <c r="C134" s="491" t="s">
        <v>237</v>
      </c>
      <c r="D134" s="492" t="s">
        <v>238</v>
      </c>
      <c r="E134" s="493"/>
      <c r="F134" s="494">
        <f>SUM(F135)</f>
        <v>2703218</v>
      </c>
    </row>
    <row r="135" spans="1:6" ht="18" customHeight="1">
      <c r="A135" s="489" t="s">
        <v>95</v>
      </c>
      <c r="B135" s="490" t="s">
        <v>112</v>
      </c>
      <c r="C135" s="491" t="s">
        <v>237</v>
      </c>
      <c r="D135" s="492" t="s">
        <v>239</v>
      </c>
      <c r="E135" s="493"/>
      <c r="F135" s="494">
        <f>SUM(F136:F137)</f>
        <v>2703218</v>
      </c>
    </row>
    <row r="136" spans="1:6" ht="46.5">
      <c r="A136" s="489" t="s">
        <v>60</v>
      </c>
      <c r="B136" s="490" t="s">
        <v>112</v>
      </c>
      <c r="C136" s="491" t="s">
        <v>237</v>
      </c>
      <c r="D136" s="492" t="s">
        <v>239</v>
      </c>
      <c r="E136" s="493" t="s">
        <v>55</v>
      </c>
      <c r="F136" s="494">
        <v>2702887</v>
      </c>
    </row>
    <row r="137" spans="1:6" ht="21.75" customHeight="1">
      <c r="A137" s="489" t="s">
        <v>63</v>
      </c>
      <c r="B137" s="490" t="s">
        <v>112</v>
      </c>
      <c r="C137" s="491" t="s">
        <v>237</v>
      </c>
      <c r="D137" s="492" t="s">
        <v>239</v>
      </c>
      <c r="E137" s="493" t="s">
        <v>64</v>
      </c>
      <c r="F137" s="494">
        <v>331</v>
      </c>
    </row>
    <row r="138" spans="1:6" ht="31.5" customHeight="1">
      <c r="A138" s="483" t="s">
        <v>438</v>
      </c>
      <c r="B138" s="484" t="s">
        <v>439</v>
      </c>
      <c r="C138" s="485" t="s">
        <v>237</v>
      </c>
      <c r="D138" s="486" t="s">
        <v>238</v>
      </c>
      <c r="E138" s="487"/>
      <c r="F138" s="488">
        <f>SUM(F139)</f>
        <v>43900</v>
      </c>
    </row>
    <row r="139" spans="1:6" ht="17.25" customHeight="1">
      <c r="A139" s="489" t="s">
        <v>440</v>
      </c>
      <c r="B139" s="490" t="s">
        <v>441</v>
      </c>
      <c r="C139" s="491" t="s">
        <v>237</v>
      </c>
      <c r="D139" s="492" t="s">
        <v>238</v>
      </c>
      <c r="E139" s="493"/>
      <c r="F139" s="494">
        <f>SUM(F140)</f>
        <v>43900</v>
      </c>
    </row>
    <row r="140" spans="1:6" ht="30.75">
      <c r="A140" s="489" t="s">
        <v>442</v>
      </c>
      <c r="B140" s="490" t="s">
        <v>441</v>
      </c>
      <c r="C140" s="491" t="s">
        <v>237</v>
      </c>
      <c r="D140" s="492" t="s">
        <v>443</v>
      </c>
      <c r="E140" s="493"/>
      <c r="F140" s="494">
        <f>SUM(F141)</f>
        <v>43900</v>
      </c>
    </row>
    <row r="141" spans="1:6" ht="17.25" customHeight="1">
      <c r="A141" s="489" t="s">
        <v>307</v>
      </c>
      <c r="B141" s="490" t="s">
        <v>441</v>
      </c>
      <c r="C141" s="491" t="s">
        <v>237</v>
      </c>
      <c r="D141" s="492" t="s">
        <v>443</v>
      </c>
      <c r="E141" s="493" t="s">
        <v>310</v>
      </c>
      <c r="F141" s="494">
        <v>43900</v>
      </c>
    </row>
    <row r="142" spans="1:6" ht="30.75">
      <c r="A142" s="483" t="s">
        <v>115</v>
      </c>
      <c r="B142" s="484" t="s">
        <v>114</v>
      </c>
      <c r="C142" s="485" t="s">
        <v>237</v>
      </c>
      <c r="D142" s="486" t="s">
        <v>238</v>
      </c>
      <c r="E142" s="487"/>
      <c r="F142" s="488">
        <f>SUM(F143)</f>
        <v>444665</v>
      </c>
    </row>
    <row r="143" spans="1:6" ht="30.75">
      <c r="A143" s="489" t="s">
        <v>192</v>
      </c>
      <c r="B143" s="490" t="s">
        <v>116</v>
      </c>
      <c r="C143" s="491" t="s">
        <v>237</v>
      </c>
      <c r="D143" s="492" t="s">
        <v>238</v>
      </c>
      <c r="E143" s="493"/>
      <c r="F143" s="494">
        <f>SUM(F144+F147)</f>
        <v>444665</v>
      </c>
    </row>
    <row r="144" spans="1:6" ht="17.25" customHeight="1">
      <c r="A144" s="489" t="s">
        <v>117</v>
      </c>
      <c r="B144" s="490" t="s">
        <v>116</v>
      </c>
      <c r="C144" s="491" t="s">
        <v>237</v>
      </c>
      <c r="D144" s="492" t="s">
        <v>244</v>
      </c>
      <c r="E144" s="493"/>
      <c r="F144" s="494">
        <f>SUM(F145:F146)</f>
        <v>377065</v>
      </c>
    </row>
    <row r="145" spans="1:6" ht="16.5" customHeight="1">
      <c r="A145" s="489" t="s">
        <v>333</v>
      </c>
      <c r="B145" s="490" t="s">
        <v>116</v>
      </c>
      <c r="C145" s="491" t="s">
        <v>237</v>
      </c>
      <c r="D145" s="492" t="s">
        <v>244</v>
      </c>
      <c r="E145" s="493" t="s">
        <v>62</v>
      </c>
      <c r="F145" s="494">
        <f>SUM('[1]прил7'!H51)</f>
        <v>170000</v>
      </c>
    </row>
    <row r="146" spans="1:6" ht="15.75" customHeight="1">
      <c r="A146" s="489" t="s">
        <v>63</v>
      </c>
      <c r="B146" s="490" t="s">
        <v>116</v>
      </c>
      <c r="C146" s="491" t="s">
        <v>237</v>
      </c>
      <c r="D146" s="492" t="s">
        <v>244</v>
      </c>
      <c r="E146" s="493" t="s">
        <v>64</v>
      </c>
      <c r="F146" s="494">
        <f>SUM('[1]прил7'!H52)</f>
        <v>207065</v>
      </c>
    </row>
    <row r="147" spans="1:6" ht="35.25" customHeight="1">
      <c r="A147" s="25" t="s">
        <v>469</v>
      </c>
      <c r="B147" s="490" t="s">
        <v>116</v>
      </c>
      <c r="C147" s="491" t="s">
        <v>237</v>
      </c>
      <c r="D147" s="492" t="s">
        <v>468</v>
      </c>
      <c r="E147" s="493"/>
      <c r="F147" s="494">
        <f>F148</f>
        <v>67600</v>
      </c>
    </row>
    <row r="148" spans="1:6" ht="15.75" customHeight="1">
      <c r="A148" s="489" t="s">
        <v>333</v>
      </c>
      <c r="B148" s="490" t="s">
        <v>116</v>
      </c>
      <c r="C148" s="491" t="s">
        <v>237</v>
      </c>
      <c r="D148" s="492" t="s">
        <v>468</v>
      </c>
      <c r="E148" s="493" t="s">
        <v>62</v>
      </c>
      <c r="F148" s="494">
        <v>67600</v>
      </c>
    </row>
    <row r="149" spans="1:6" ht="16.5" customHeight="1">
      <c r="A149" s="483" t="s">
        <v>119</v>
      </c>
      <c r="B149" s="484" t="s">
        <v>118</v>
      </c>
      <c r="C149" s="485" t="s">
        <v>237</v>
      </c>
      <c r="D149" s="486" t="s">
        <v>238</v>
      </c>
      <c r="E149" s="487"/>
      <c r="F149" s="488">
        <f>SUM(F150)</f>
        <v>102580</v>
      </c>
    </row>
    <row r="150" spans="1:6" ht="15.75" customHeight="1">
      <c r="A150" s="489" t="s">
        <v>121</v>
      </c>
      <c r="B150" s="490" t="s">
        <v>120</v>
      </c>
      <c r="C150" s="491" t="s">
        <v>237</v>
      </c>
      <c r="D150" s="492" t="s">
        <v>238</v>
      </c>
      <c r="E150" s="493"/>
      <c r="F150" s="494">
        <f>SUM(F153+F155+F151)</f>
        <v>102580</v>
      </c>
    </row>
    <row r="151" spans="1:6" ht="30.75">
      <c r="A151" s="489" t="s">
        <v>308</v>
      </c>
      <c r="B151" s="490" t="s">
        <v>120</v>
      </c>
      <c r="C151" s="491" t="s">
        <v>237</v>
      </c>
      <c r="D151" s="492" t="s">
        <v>309</v>
      </c>
      <c r="E151" s="493"/>
      <c r="F151" s="494">
        <f>SUM(F152)</f>
        <v>62580</v>
      </c>
    </row>
    <row r="152" spans="1:6" ht="18" customHeight="1">
      <c r="A152" s="489" t="s">
        <v>307</v>
      </c>
      <c r="B152" s="490" t="s">
        <v>120</v>
      </c>
      <c r="C152" s="491" t="s">
        <v>237</v>
      </c>
      <c r="D152" s="492" t="s">
        <v>309</v>
      </c>
      <c r="E152" s="493" t="s">
        <v>310</v>
      </c>
      <c r="F152" s="494">
        <v>62580</v>
      </c>
    </row>
    <row r="153" spans="1:6" ht="17.25" customHeight="1">
      <c r="A153" s="489" t="s">
        <v>170</v>
      </c>
      <c r="B153" s="490" t="s">
        <v>120</v>
      </c>
      <c r="C153" s="491" t="s">
        <v>237</v>
      </c>
      <c r="D153" s="492" t="s">
        <v>245</v>
      </c>
      <c r="E153" s="493"/>
      <c r="F153" s="494">
        <f>SUM(F154)</f>
        <v>40000</v>
      </c>
    </row>
    <row r="154" spans="1:6" ht="18" customHeight="1">
      <c r="A154" s="489" t="s">
        <v>333</v>
      </c>
      <c r="B154" s="490" t="s">
        <v>120</v>
      </c>
      <c r="C154" s="491" t="s">
        <v>237</v>
      </c>
      <c r="D154" s="492" t="s">
        <v>245</v>
      </c>
      <c r="E154" s="493" t="s">
        <v>62</v>
      </c>
      <c r="F154" s="494">
        <f>SUM('[1]прил7'!H58)</f>
        <v>40000</v>
      </c>
    </row>
    <row r="155" spans="1:6" ht="30.75" hidden="1">
      <c r="A155" s="489" t="s">
        <v>303</v>
      </c>
      <c r="B155" s="490" t="s">
        <v>120</v>
      </c>
      <c r="C155" s="491" t="s">
        <v>237</v>
      </c>
      <c r="D155" s="492" t="s">
        <v>304</v>
      </c>
      <c r="E155" s="493"/>
      <c r="F155" s="494">
        <f>SUM(F156)</f>
        <v>0</v>
      </c>
    </row>
    <row r="156" spans="1:6" ht="15" hidden="1">
      <c r="A156" s="489" t="s">
        <v>312</v>
      </c>
      <c r="B156" s="490" t="s">
        <v>120</v>
      </c>
      <c r="C156" s="491" t="s">
        <v>237</v>
      </c>
      <c r="D156" s="492" t="s">
        <v>304</v>
      </c>
      <c r="E156" s="493" t="s">
        <v>306</v>
      </c>
      <c r="F156" s="494">
        <v>0</v>
      </c>
    </row>
    <row r="175" spans="1:36" s="7" customFormat="1" ht="18">
      <c r="A175" s="3"/>
      <c r="B175" s="18"/>
      <c r="C175" s="18"/>
      <c r="D175" s="19"/>
      <c r="E175" s="19"/>
      <c r="F175" s="352"/>
      <c r="G175" s="330"/>
      <c r="H175" s="329"/>
      <c r="I175" s="329"/>
      <c r="J175" s="329"/>
      <c r="K175" s="329"/>
      <c r="L175" s="329"/>
      <c r="M175" s="329"/>
      <c r="N175" s="329"/>
      <c r="O175" s="329"/>
      <c r="P175" s="329"/>
      <c r="Q175" s="329"/>
      <c r="R175" s="329"/>
      <c r="S175" s="329"/>
      <c r="T175" s="329"/>
      <c r="U175" s="329"/>
      <c r="V175" s="329"/>
      <c r="W175" s="329"/>
      <c r="X175" s="329"/>
      <c r="Y175" s="329"/>
      <c r="Z175" s="329"/>
      <c r="AA175" s="329"/>
      <c r="AB175" s="329"/>
      <c r="AC175" s="329"/>
      <c r="AD175" s="329"/>
      <c r="AE175" s="329"/>
      <c r="AF175" s="329"/>
      <c r="AG175" s="329"/>
      <c r="AH175" s="329"/>
      <c r="AI175" s="329"/>
      <c r="AJ175" s="329"/>
    </row>
    <row r="176" spans="1:36" s="7" customFormat="1" ht="18">
      <c r="A176" s="3"/>
      <c r="B176" s="18"/>
      <c r="C176" s="18"/>
      <c r="D176" s="19"/>
      <c r="E176" s="19"/>
      <c r="F176" s="352"/>
      <c r="G176" s="330"/>
      <c r="H176" s="329"/>
      <c r="I176" s="329"/>
      <c r="J176" s="329"/>
      <c r="K176" s="329"/>
      <c r="L176" s="329"/>
      <c r="M176" s="329"/>
      <c r="N176" s="329"/>
      <c r="O176" s="329"/>
      <c r="P176" s="329"/>
      <c r="Q176" s="329"/>
      <c r="R176" s="329"/>
      <c r="S176" s="329"/>
      <c r="T176" s="329"/>
      <c r="U176" s="329"/>
      <c r="V176" s="329"/>
      <c r="W176" s="329"/>
      <c r="X176" s="329"/>
      <c r="Y176" s="329"/>
      <c r="Z176" s="329"/>
      <c r="AA176" s="329"/>
      <c r="AB176" s="329"/>
      <c r="AC176" s="329"/>
      <c r="AD176" s="329"/>
      <c r="AE176" s="329"/>
      <c r="AF176" s="329"/>
      <c r="AG176" s="329"/>
      <c r="AH176" s="329"/>
      <c r="AI176" s="329"/>
      <c r="AJ176" s="329"/>
    </row>
    <row r="177" spans="1:36" s="7" customFormat="1" ht="18">
      <c r="A177" s="3"/>
      <c r="B177" s="18"/>
      <c r="C177" s="18"/>
      <c r="D177" s="19"/>
      <c r="E177" s="19"/>
      <c r="F177" s="352"/>
      <c r="G177" s="330"/>
      <c r="H177" s="329"/>
      <c r="I177" s="329"/>
      <c r="J177" s="329"/>
      <c r="K177" s="329"/>
      <c r="L177" s="329"/>
      <c r="M177" s="329"/>
      <c r="N177" s="329"/>
      <c r="O177" s="329"/>
      <c r="P177" s="329"/>
      <c r="Q177" s="329"/>
      <c r="R177" s="329"/>
      <c r="S177" s="329"/>
      <c r="T177" s="329"/>
      <c r="U177" s="329"/>
      <c r="V177" s="329"/>
      <c r="W177" s="329"/>
      <c r="X177" s="329"/>
      <c r="Y177" s="329"/>
      <c r="Z177" s="329"/>
      <c r="AA177" s="329"/>
      <c r="AB177" s="329"/>
      <c r="AC177" s="329"/>
      <c r="AD177" s="329"/>
      <c r="AE177" s="329"/>
      <c r="AF177" s="329"/>
      <c r="AG177" s="329"/>
      <c r="AH177" s="329"/>
      <c r="AI177" s="329"/>
      <c r="AJ177" s="329"/>
    </row>
    <row r="178" spans="1:36" s="7" customFormat="1" ht="18">
      <c r="A178" s="3"/>
      <c r="B178" s="18"/>
      <c r="C178" s="18"/>
      <c r="D178" s="19"/>
      <c r="E178" s="19"/>
      <c r="F178" s="352"/>
      <c r="G178" s="330"/>
      <c r="H178" s="329"/>
      <c r="I178" s="329"/>
      <c r="J178" s="329"/>
      <c r="K178" s="329"/>
      <c r="L178" s="329"/>
      <c r="M178" s="329"/>
      <c r="N178" s="329"/>
      <c r="O178" s="329"/>
      <c r="P178" s="329"/>
      <c r="Q178" s="329"/>
      <c r="R178" s="329"/>
      <c r="S178" s="329"/>
      <c r="T178" s="329"/>
      <c r="U178" s="329"/>
      <c r="V178" s="329"/>
      <c r="W178" s="329"/>
      <c r="X178" s="329"/>
      <c r="Y178" s="329"/>
      <c r="Z178" s="329"/>
      <c r="AA178" s="329"/>
      <c r="AB178" s="329"/>
      <c r="AC178" s="329"/>
      <c r="AD178" s="329"/>
      <c r="AE178" s="329"/>
      <c r="AF178" s="329"/>
      <c r="AG178" s="329"/>
      <c r="AH178" s="329"/>
      <c r="AI178" s="329"/>
      <c r="AJ178" s="329"/>
    </row>
    <row r="179" spans="1:36" s="7" customFormat="1" ht="18">
      <c r="A179" s="3"/>
      <c r="B179" s="18"/>
      <c r="C179" s="18"/>
      <c r="D179" s="19"/>
      <c r="E179" s="19"/>
      <c r="F179" s="352"/>
      <c r="G179" s="330"/>
      <c r="H179" s="329"/>
      <c r="I179" s="329"/>
      <c r="J179" s="329"/>
      <c r="K179" s="329"/>
      <c r="L179" s="329"/>
      <c r="M179" s="329"/>
      <c r="N179" s="329"/>
      <c r="O179" s="329"/>
      <c r="P179" s="329"/>
      <c r="Q179" s="329"/>
      <c r="R179" s="329"/>
      <c r="S179" s="329"/>
      <c r="T179" s="329"/>
      <c r="U179" s="329"/>
      <c r="V179" s="329"/>
      <c r="W179" s="329"/>
      <c r="X179" s="329"/>
      <c r="Y179" s="329"/>
      <c r="Z179" s="329"/>
      <c r="AA179" s="329"/>
      <c r="AB179" s="329"/>
      <c r="AC179" s="329"/>
      <c r="AD179" s="329"/>
      <c r="AE179" s="329"/>
      <c r="AF179" s="329"/>
      <c r="AG179" s="329"/>
      <c r="AH179" s="329"/>
      <c r="AI179" s="329"/>
      <c r="AJ179" s="329"/>
    </row>
    <row r="180" spans="1:36" s="7" customFormat="1" ht="18">
      <c r="A180" s="3"/>
      <c r="B180" s="18"/>
      <c r="C180" s="18"/>
      <c r="D180" s="19"/>
      <c r="E180" s="19"/>
      <c r="F180" s="352"/>
      <c r="G180" s="330"/>
      <c r="H180" s="329"/>
      <c r="I180" s="329"/>
      <c r="J180" s="329"/>
      <c r="K180" s="329"/>
      <c r="L180" s="329"/>
      <c r="M180" s="329"/>
      <c r="N180" s="329"/>
      <c r="O180" s="329"/>
      <c r="P180" s="329"/>
      <c r="Q180" s="329"/>
      <c r="R180" s="329"/>
      <c r="S180" s="329"/>
      <c r="T180" s="329"/>
      <c r="U180" s="329"/>
      <c r="V180" s="329"/>
      <c r="W180" s="329"/>
      <c r="X180" s="329"/>
      <c r="Y180" s="329"/>
      <c r="Z180" s="329"/>
      <c r="AA180" s="329"/>
      <c r="AB180" s="329"/>
      <c r="AC180" s="329"/>
      <c r="AD180" s="329"/>
      <c r="AE180" s="329"/>
      <c r="AF180" s="329"/>
      <c r="AG180" s="329"/>
      <c r="AH180" s="329"/>
      <c r="AI180" s="329"/>
      <c r="AJ180" s="329"/>
    </row>
    <row r="181" spans="1:36" s="7" customFormat="1" ht="18">
      <c r="A181" s="3"/>
      <c r="B181" s="18"/>
      <c r="C181" s="18"/>
      <c r="D181" s="19"/>
      <c r="E181" s="19"/>
      <c r="F181" s="352"/>
      <c r="G181" s="330"/>
      <c r="H181" s="329"/>
      <c r="I181" s="329"/>
      <c r="J181" s="329"/>
      <c r="K181" s="329"/>
      <c r="L181" s="329"/>
      <c r="M181" s="329"/>
      <c r="N181" s="329"/>
      <c r="O181" s="329"/>
      <c r="P181" s="329"/>
      <c r="Q181" s="329"/>
      <c r="R181" s="329"/>
      <c r="S181" s="329"/>
      <c r="T181" s="329"/>
      <c r="U181" s="329"/>
      <c r="V181" s="329"/>
      <c r="W181" s="329"/>
      <c r="X181" s="329"/>
      <c r="Y181" s="329"/>
      <c r="Z181" s="329"/>
      <c r="AA181" s="329"/>
      <c r="AB181" s="329"/>
      <c r="AC181" s="329"/>
      <c r="AD181" s="329"/>
      <c r="AE181" s="329"/>
      <c r="AF181" s="329"/>
      <c r="AG181" s="329"/>
      <c r="AH181" s="329"/>
      <c r="AI181" s="329"/>
      <c r="AJ181" s="329"/>
    </row>
    <row r="182" spans="1:36" s="7" customFormat="1" ht="18">
      <c r="A182" s="3"/>
      <c r="B182" s="18"/>
      <c r="C182" s="18"/>
      <c r="D182" s="19"/>
      <c r="E182" s="19"/>
      <c r="F182" s="352"/>
      <c r="G182" s="330"/>
      <c r="H182" s="329"/>
      <c r="I182" s="329"/>
      <c r="J182" s="329"/>
      <c r="K182" s="329"/>
      <c r="L182" s="329"/>
      <c r="M182" s="329"/>
      <c r="N182" s="329"/>
      <c r="O182" s="329"/>
      <c r="P182" s="329"/>
      <c r="Q182" s="329"/>
      <c r="R182" s="329"/>
      <c r="S182" s="329"/>
      <c r="T182" s="329"/>
      <c r="U182" s="329"/>
      <c r="V182" s="329"/>
      <c r="W182" s="329"/>
      <c r="X182" s="329"/>
      <c r="Y182" s="329"/>
      <c r="Z182" s="329"/>
      <c r="AA182" s="329"/>
      <c r="AB182" s="329"/>
      <c r="AC182" s="329"/>
      <c r="AD182" s="329"/>
      <c r="AE182" s="329"/>
      <c r="AF182" s="329"/>
      <c r="AG182" s="329"/>
      <c r="AH182" s="329"/>
      <c r="AI182" s="329"/>
      <c r="AJ182" s="329"/>
    </row>
    <row r="183" spans="1:36" s="7" customFormat="1" ht="18">
      <c r="A183" s="3"/>
      <c r="B183" s="18"/>
      <c r="C183" s="18"/>
      <c r="D183" s="19"/>
      <c r="E183" s="19"/>
      <c r="F183" s="352"/>
      <c r="G183" s="330"/>
      <c r="H183" s="329"/>
      <c r="I183" s="329"/>
      <c r="J183" s="329"/>
      <c r="K183" s="329"/>
      <c r="L183" s="329"/>
      <c r="M183" s="329"/>
      <c r="N183" s="329"/>
      <c r="O183" s="329"/>
      <c r="P183" s="329"/>
      <c r="Q183" s="329"/>
      <c r="R183" s="329"/>
      <c r="S183" s="329"/>
      <c r="T183" s="329"/>
      <c r="U183" s="329"/>
      <c r="V183" s="329"/>
      <c r="W183" s="329"/>
      <c r="X183" s="329"/>
      <c r="Y183" s="329"/>
      <c r="Z183" s="329"/>
      <c r="AA183" s="329"/>
      <c r="AB183" s="329"/>
      <c r="AC183" s="329"/>
      <c r="AD183" s="329"/>
      <c r="AE183" s="329"/>
      <c r="AF183" s="329"/>
      <c r="AG183" s="329"/>
      <c r="AH183" s="329"/>
      <c r="AI183" s="329"/>
      <c r="AJ183" s="329"/>
    </row>
    <row r="184" spans="1:36" s="7" customFormat="1" ht="18">
      <c r="A184" s="3"/>
      <c r="B184" s="18"/>
      <c r="C184" s="18"/>
      <c r="D184" s="19"/>
      <c r="E184" s="19"/>
      <c r="F184" s="352"/>
      <c r="G184" s="330"/>
      <c r="H184" s="329"/>
      <c r="I184" s="329"/>
      <c r="J184" s="329"/>
      <c r="K184" s="329"/>
      <c r="L184" s="329"/>
      <c r="M184" s="329"/>
      <c r="N184" s="329"/>
      <c r="O184" s="329"/>
      <c r="P184" s="329"/>
      <c r="Q184" s="329"/>
      <c r="R184" s="329"/>
      <c r="S184" s="329"/>
      <c r="T184" s="329"/>
      <c r="U184" s="329"/>
      <c r="V184" s="329"/>
      <c r="W184" s="329"/>
      <c r="X184" s="329"/>
      <c r="Y184" s="329"/>
      <c r="Z184" s="329"/>
      <c r="AA184" s="329"/>
      <c r="AB184" s="329"/>
      <c r="AC184" s="329"/>
      <c r="AD184" s="329"/>
      <c r="AE184" s="329"/>
      <c r="AF184" s="329"/>
      <c r="AG184" s="329"/>
      <c r="AH184" s="329"/>
      <c r="AI184" s="329"/>
      <c r="AJ184" s="329"/>
    </row>
    <row r="185" spans="1:36" s="7" customFormat="1" ht="18">
      <c r="A185" s="3"/>
      <c r="B185" s="18"/>
      <c r="C185" s="18"/>
      <c r="D185" s="19"/>
      <c r="E185" s="19"/>
      <c r="F185" s="352"/>
      <c r="G185" s="330"/>
      <c r="H185" s="329"/>
      <c r="I185" s="329"/>
      <c r="J185" s="329"/>
      <c r="K185" s="329"/>
      <c r="L185" s="329"/>
      <c r="M185" s="329"/>
      <c r="N185" s="329"/>
      <c r="O185" s="329"/>
      <c r="P185" s="329"/>
      <c r="Q185" s="329"/>
      <c r="R185" s="329"/>
      <c r="S185" s="329"/>
      <c r="T185" s="329"/>
      <c r="U185" s="329"/>
      <c r="V185" s="329"/>
      <c r="W185" s="329"/>
      <c r="X185" s="329"/>
      <c r="Y185" s="329"/>
      <c r="Z185" s="329"/>
      <c r="AA185" s="329"/>
      <c r="AB185" s="329"/>
      <c r="AC185" s="329"/>
      <c r="AD185" s="329"/>
      <c r="AE185" s="329"/>
      <c r="AF185" s="329"/>
      <c r="AG185" s="329"/>
      <c r="AH185" s="329"/>
      <c r="AI185" s="329"/>
      <c r="AJ185" s="329"/>
    </row>
    <row r="186" spans="1:36" s="7" customFormat="1" ht="18">
      <c r="A186" s="3"/>
      <c r="B186" s="18"/>
      <c r="C186" s="18"/>
      <c r="D186" s="19"/>
      <c r="E186" s="19"/>
      <c r="F186" s="352"/>
      <c r="G186" s="330"/>
      <c r="H186" s="329"/>
      <c r="I186" s="329"/>
      <c r="J186" s="329"/>
      <c r="K186" s="329"/>
      <c r="L186" s="329"/>
      <c r="M186" s="329"/>
      <c r="N186" s="329"/>
      <c r="O186" s="329"/>
      <c r="P186" s="329"/>
      <c r="Q186" s="329"/>
      <c r="R186" s="329"/>
      <c r="S186" s="329"/>
      <c r="T186" s="329"/>
      <c r="U186" s="329"/>
      <c r="V186" s="329"/>
      <c r="W186" s="329"/>
      <c r="X186" s="329"/>
      <c r="Y186" s="329"/>
      <c r="Z186" s="329"/>
      <c r="AA186" s="329"/>
      <c r="AB186" s="329"/>
      <c r="AC186" s="329"/>
      <c r="AD186" s="329"/>
      <c r="AE186" s="329"/>
      <c r="AF186" s="329"/>
      <c r="AG186" s="329"/>
      <c r="AH186" s="329"/>
      <c r="AI186" s="329"/>
      <c r="AJ186" s="329"/>
    </row>
    <row r="187" spans="1:36" s="7" customFormat="1" ht="18">
      <c r="A187" s="3"/>
      <c r="B187" s="18"/>
      <c r="C187" s="18"/>
      <c r="D187" s="19"/>
      <c r="E187" s="19"/>
      <c r="F187" s="352"/>
      <c r="G187" s="330"/>
      <c r="H187" s="329"/>
      <c r="I187" s="329"/>
      <c r="J187" s="329"/>
      <c r="K187" s="329"/>
      <c r="L187" s="329"/>
      <c r="M187" s="329"/>
      <c r="N187" s="329"/>
      <c r="O187" s="329"/>
      <c r="P187" s="329"/>
      <c r="Q187" s="329"/>
      <c r="R187" s="329"/>
      <c r="S187" s="329"/>
      <c r="T187" s="329"/>
      <c r="U187" s="329"/>
      <c r="V187" s="329"/>
      <c r="W187" s="329"/>
      <c r="X187" s="329"/>
      <c r="Y187" s="329"/>
      <c r="Z187" s="329"/>
      <c r="AA187" s="329"/>
      <c r="AB187" s="329"/>
      <c r="AC187" s="329"/>
      <c r="AD187" s="329"/>
      <c r="AE187" s="329"/>
      <c r="AF187" s="329"/>
      <c r="AG187" s="329"/>
      <c r="AH187" s="329"/>
      <c r="AI187" s="329"/>
      <c r="AJ187" s="329"/>
    </row>
    <row r="188" spans="1:36" s="7" customFormat="1" ht="18">
      <c r="A188" s="3"/>
      <c r="B188" s="18"/>
      <c r="C188" s="18"/>
      <c r="D188" s="19"/>
      <c r="E188" s="19"/>
      <c r="F188" s="352"/>
      <c r="G188" s="330"/>
      <c r="H188" s="329"/>
      <c r="I188" s="329"/>
      <c r="J188" s="329"/>
      <c r="K188" s="329"/>
      <c r="L188" s="329"/>
      <c r="M188" s="329"/>
      <c r="N188" s="329"/>
      <c r="O188" s="329"/>
      <c r="P188" s="329"/>
      <c r="Q188" s="329"/>
      <c r="R188" s="329"/>
      <c r="S188" s="329"/>
      <c r="T188" s="329"/>
      <c r="U188" s="329"/>
      <c r="V188" s="329"/>
      <c r="W188" s="329"/>
      <c r="X188" s="329"/>
      <c r="Y188" s="329"/>
      <c r="Z188" s="329"/>
      <c r="AA188" s="329"/>
      <c r="AB188" s="329"/>
      <c r="AC188" s="329"/>
      <c r="AD188" s="329"/>
      <c r="AE188" s="329"/>
      <c r="AF188" s="329"/>
      <c r="AG188" s="329"/>
      <c r="AH188" s="329"/>
      <c r="AI188" s="329"/>
      <c r="AJ188" s="329"/>
    </row>
    <row r="189" spans="1:36" s="7" customFormat="1" ht="18">
      <c r="A189" s="3"/>
      <c r="B189" s="18"/>
      <c r="C189" s="18"/>
      <c r="D189" s="19"/>
      <c r="E189" s="19"/>
      <c r="F189" s="352"/>
      <c r="G189" s="330"/>
      <c r="H189" s="329"/>
      <c r="I189" s="329"/>
      <c r="J189" s="329"/>
      <c r="K189" s="329"/>
      <c r="L189" s="329"/>
      <c r="M189" s="329"/>
      <c r="N189" s="329"/>
      <c r="O189" s="329"/>
      <c r="P189" s="329"/>
      <c r="Q189" s="329"/>
      <c r="R189" s="329"/>
      <c r="S189" s="329"/>
      <c r="T189" s="329"/>
      <c r="U189" s="329"/>
      <c r="V189" s="329"/>
      <c r="W189" s="329"/>
      <c r="X189" s="329"/>
      <c r="Y189" s="329"/>
      <c r="Z189" s="329"/>
      <c r="AA189" s="329"/>
      <c r="AB189" s="329"/>
      <c r="AC189" s="329"/>
      <c r="AD189" s="329"/>
      <c r="AE189" s="329"/>
      <c r="AF189" s="329"/>
      <c r="AG189" s="329"/>
      <c r="AH189" s="329"/>
      <c r="AI189" s="329"/>
      <c r="AJ189" s="329"/>
    </row>
    <row r="190" spans="1:36" s="7" customFormat="1" ht="18">
      <c r="A190" s="3"/>
      <c r="B190" s="18"/>
      <c r="C190" s="18"/>
      <c r="D190" s="19"/>
      <c r="E190" s="19"/>
      <c r="F190" s="352"/>
      <c r="G190" s="330"/>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row>
    <row r="191" spans="1:36" s="7" customFormat="1" ht="18">
      <c r="A191" s="3"/>
      <c r="B191" s="18"/>
      <c r="C191" s="18"/>
      <c r="D191" s="19"/>
      <c r="E191" s="19"/>
      <c r="F191" s="352"/>
      <c r="G191" s="330"/>
      <c r="H191" s="329"/>
      <c r="I191" s="329"/>
      <c r="J191" s="329"/>
      <c r="K191" s="329"/>
      <c r="L191" s="329"/>
      <c r="M191" s="329"/>
      <c r="N191" s="329"/>
      <c r="O191" s="329"/>
      <c r="P191" s="329"/>
      <c r="Q191" s="329"/>
      <c r="R191" s="329"/>
      <c r="S191" s="329"/>
      <c r="T191" s="329"/>
      <c r="U191" s="329"/>
      <c r="V191" s="329"/>
      <c r="W191" s="329"/>
      <c r="X191" s="329"/>
      <c r="Y191" s="329"/>
      <c r="Z191" s="329"/>
      <c r="AA191" s="329"/>
      <c r="AB191" s="329"/>
      <c r="AC191" s="329"/>
      <c r="AD191" s="329"/>
      <c r="AE191" s="329"/>
      <c r="AF191" s="329"/>
      <c r="AG191" s="329"/>
      <c r="AH191" s="329"/>
      <c r="AI191" s="329"/>
      <c r="AJ191" s="329"/>
    </row>
    <row r="192" spans="1:36" s="7" customFormat="1" ht="18">
      <c r="A192" s="3"/>
      <c r="B192" s="18"/>
      <c r="C192" s="18"/>
      <c r="D192" s="19"/>
      <c r="E192" s="19"/>
      <c r="F192" s="352"/>
      <c r="G192" s="330"/>
      <c r="H192" s="329"/>
      <c r="I192" s="329"/>
      <c r="J192" s="329"/>
      <c r="K192" s="329"/>
      <c r="L192" s="329"/>
      <c r="M192" s="329"/>
      <c r="N192" s="329"/>
      <c r="O192" s="329"/>
      <c r="P192" s="329"/>
      <c r="Q192" s="329"/>
      <c r="R192" s="329"/>
      <c r="S192" s="329"/>
      <c r="T192" s="329"/>
      <c r="U192" s="329"/>
      <c r="V192" s="329"/>
      <c r="W192" s="329"/>
      <c r="X192" s="329"/>
      <c r="Y192" s="329"/>
      <c r="Z192" s="329"/>
      <c r="AA192" s="329"/>
      <c r="AB192" s="329"/>
      <c r="AC192" s="329"/>
      <c r="AD192" s="329"/>
      <c r="AE192" s="329"/>
      <c r="AF192" s="329"/>
      <c r="AG192" s="329"/>
      <c r="AH192" s="329"/>
      <c r="AI192" s="329"/>
      <c r="AJ192" s="329"/>
    </row>
    <row r="193" spans="1:36" s="7" customFormat="1" ht="18">
      <c r="A193" s="3"/>
      <c r="B193" s="18"/>
      <c r="C193" s="18"/>
      <c r="D193" s="19"/>
      <c r="E193" s="19"/>
      <c r="F193" s="352"/>
      <c r="G193" s="330"/>
      <c r="H193" s="329"/>
      <c r="I193" s="329"/>
      <c r="J193" s="329"/>
      <c r="K193" s="329"/>
      <c r="L193" s="329"/>
      <c r="M193" s="329"/>
      <c r="N193" s="329"/>
      <c r="O193" s="329"/>
      <c r="P193" s="329"/>
      <c r="Q193" s="329"/>
      <c r="R193" s="329"/>
      <c r="S193" s="329"/>
      <c r="T193" s="329"/>
      <c r="U193" s="329"/>
      <c r="V193" s="329"/>
      <c r="W193" s="329"/>
      <c r="X193" s="329"/>
      <c r="Y193" s="329"/>
      <c r="Z193" s="329"/>
      <c r="AA193" s="329"/>
      <c r="AB193" s="329"/>
      <c r="AC193" s="329"/>
      <c r="AD193" s="329"/>
      <c r="AE193" s="329"/>
      <c r="AF193" s="329"/>
      <c r="AG193" s="329"/>
      <c r="AH193" s="329"/>
      <c r="AI193" s="329"/>
      <c r="AJ193" s="329"/>
    </row>
    <row r="194" spans="1:36" s="7" customFormat="1" ht="18">
      <c r="A194" s="3"/>
      <c r="B194" s="18"/>
      <c r="C194" s="18"/>
      <c r="D194" s="19"/>
      <c r="E194" s="19"/>
      <c r="F194" s="352"/>
      <c r="G194" s="330"/>
      <c r="H194" s="329"/>
      <c r="I194" s="329"/>
      <c r="J194" s="329"/>
      <c r="K194" s="329"/>
      <c r="L194" s="329"/>
      <c r="M194" s="329"/>
      <c r="N194" s="329"/>
      <c r="O194" s="329"/>
      <c r="P194" s="329"/>
      <c r="Q194" s="329"/>
      <c r="R194" s="329"/>
      <c r="S194" s="329"/>
      <c r="T194" s="329"/>
      <c r="U194" s="329"/>
      <c r="V194" s="329"/>
      <c r="W194" s="329"/>
      <c r="X194" s="329"/>
      <c r="Y194" s="329"/>
      <c r="Z194" s="329"/>
      <c r="AA194" s="329"/>
      <c r="AB194" s="329"/>
      <c r="AC194" s="329"/>
      <c r="AD194" s="329"/>
      <c r="AE194" s="329"/>
      <c r="AF194" s="329"/>
      <c r="AG194" s="329"/>
      <c r="AH194" s="329"/>
      <c r="AI194" s="329"/>
      <c r="AJ194" s="329"/>
    </row>
    <row r="195" spans="1:36" s="7" customFormat="1" ht="18">
      <c r="A195" s="3"/>
      <c r="B195" s="18"/>
      <c r="C195" s="18"/>
      <c r="D195" s="19"/>
      <c r="E195" s="19"/>
      <c r="F195" s="352"/>
      <c r="G195" s="330"/>
      <c r="H195" s="329"/>
      <c r="I195" s="329"/>
      <c r="J195" s="329"/>
      <c r="K195" s="329"/>
      <c r="L195" s="329"/>
      <c r="M195" s="329"/>
      <c r="N195" s="329"/>
      <c r="O195" s="329"/>
      <c r="P195" s="329"/>
      <c r="Q195" s="329"/>
      <c r="R195" s="329"/>
      <c r="S195" s="329"/>
      <c r="T195" s="329"/>
      <c r="U195" s="329"/>
      <c r="V195" s="329"/>
      <c r="W195" s="329"/>
      <c r="X195" s="329"/>
      <c r="Y195" s="329"/>
      <c r="Z195" s="329"/>
      <c r="AA195" s="329"/>
      <c r="AB195" s="329"/>
      <c r="AC195" s="329"/>
      <c r="AD195" s="329"/>
      <c r="AE195" s="329"/>
      <c r="AF195" s="329"/>
      <c r="AG195" s="329"/>
      <c r="AH195" s="329"/>
      <c r="AI195" s="329"/>
      <c r="AJ195" s="329"/>
    </row>
    <row r="196" spans="1:36" s="7" customFormat="1" ht="18">
      <c r="A196" s="3"/>
      <c r="B196" s="18"/>
      <c r="C196" s="18"/>
      <c r="D196" s="19"/>
      <c r="E196" s="19"/>
      <c r="F196" s="352"/>
      <c r="G196" s="330"/>
      <c r="H196" s="329"/>
      <c r="I196" s="329"/>
      <c r="J196" s="329"/>
      <c r="K196" s="329"/>
      <c r="L196" s="329"/>
      <c r="M196" s="329"/>
      <c r="N196" s="329"/>
      <c r="O196" s="329"/>
      <c r="P196" s="329"/>
      <c r="Q196" s="329"/>
      <c r="R196" s="329"/>
      <c r="S196" s="329"/>
      <c r="T196" s="329"/>
      <c r="U196" s="329"/>
      <c r="V196" s="329"/>
      <c r="W196" s="329"/>
      <c r="X196" s="329"/>
      <c r="Y196" s="329"/>
      <c r="Z196" s="329"/>
      <c r="AA196" s="329"/>
      <c r="AB196" s="329"/>
      <c r="AC196" s="329"/>
      <c r="AD196" s="329"/>
      <c r="AE196" s="329"/>
      <c r="AF196" s="329"/>
      <c r="AG196" s="329"/>
      <c r="AH196" s="329"/>
      <c r="AI196" s="329"/>
      <c r="AJ196" s="329"/>
    </row>
    <row r="197" spans="1:36" s="7" customFormat="1" ht="18">
      <c r="A197" s="3"/>
      <c r="B197" s="18"/>
      <c r="C197" s="18"/>
      <c r="D197" s="19"/>
      <c r="E197" s="19"/>
      <c r="F197" s="352"/>
      <c r="G197" s="330"/>
      <c r="H197" s="329"/>
      <c r="I197" s="329"/>
      <c r="J197" s="329"/>
      <c r="K197" s="329"/>
      <c r="L197" s="329"/>
      <c r="M197" s="329"/>
      <c r="N197" s="329"/>
      <c r="O197" s="329"/>
      <c r="P197" s="329"/>
      <c r="Q197" s="329"/>
      <c r="R197" s="329"/>
      <c r="S197" s="329"/>
      <c r="T197" s="329"/>
      <c r="U197" s="329"/>
      <c r="V197" s="329"/>
      <c r="W197" s="329"/>
      <c r="X197" s="329"/>
      <c r="Y197" s="329"/>
      <c r="Z197" s="329"/>
      <c r="AA197" s="329"/>
      <c r="AB197" s="329"/>
      <c r="AC197" s="329"/>
      <c r="AD197" s="329"/>
      <c r="AE197" s="329"/>
      <c r="AF197" s="329"/>
      <c r="AG197" s="329"/>
      <c r="AH197" s="329"/>
      <c r="AI197" s="329"/>
      <c r="AJ197" s="329"/>
    </row>
    <row r="198" spans="1:36" s="7" customFormat="1" ht="18">
      <c r="A198" s="3"/>
      <c r="B198" s="18"/>
      <c r="C198" s="18"/>
      <c r="D198" s="19"/>
      <c r="E198" s="19"/>
      <c r="F198" s="352"/>
      <c r="G198" s="330"/>
      <c r="H198" s="329"/>
      <c r="I198" s="329"/>
      <c r="J198" s="329"/>
      <c r="K198" s="329"/>
      <c r="L198" s="329"/>
      <c r="M198" s="329"/>
      <c r="N198" s="329"/>
      <c r="O198" s="329"/>
      <c r="P198" s="329"/>
      <c r="Q198" s="329"/>
      <c r="R198" s="329"/>
      <c r="S198" s="329"/>
      <c r="T198" s="329"/>
      <c r="U198" s="329"/>
      <c r="V198" s="329"/>
      <c r="W198" s="329"/>
      <c r="X198" s="329"/>
      <c r="Y198" s="329"/>
      <c r="Z198" s="329"/>
      <c r="AA198" s="329"/>
      <c r="AB198" s="329"/>
      <c r="AC198" s="329"/>
      <c r="AD198" s="329"/>
      <c r="AE198" s="329"/>
      <c r="AF198" s="329"/>
      <c r="AG198" s="329"/>
      <c r="AH198" s="329"/>
      <c r="AI198" s="329"/>
      <c r="AJ198" s="329"/>
    </row>
    <row r="199" spans="1:36" s="7" customFormat="1" ht="18">
      <c r="A199" s="3"/>
      <c r="B199" s="18"/>
      <c r="C199" s="18"/>
      <c r="D199" s="19"/>
      <c r="E199" s="19"/>
      <c r="F199" s="352"/>
      <c r="G199" s="330"/>
      <c r="H199" s="329"/>
      <c r="I199" s="329"/>
      <c r="J199" s="329"/>
      <c r="K199" s="329"/>
      <c r="L199" s="329"/>
      <c r="M199" s="329"/>
      <c r="N199" s="329"/>
      <c r="O199" s="329"/>
      <c r="P199" s="329"/>
      <c r="Q199" s="329"/>
      <c r="R199" s="329"/>
      <c r="S199" s="329"/>
      <c r="T199" s="329"/>
      <c r="U199" s="329"/>
      <c r="V199" s="329"/>
      <c r="W199" s="329"/>
      <c r="X199" s="329"/>
      <c r="Y199" s="329"/>
      <c r="Z199" s="329"/>
      <c r="AA199" s="329"/>
      <c r="AB199" s="329"/>
      <c r="AC199" s="329"/>
      <c r="AD199" s="329"/>
      <c r="AE199" s="329"/>
      <c r="AF199" s="329"/>
      <c r="AG199" s="329"/>
      <c r="AH199" s="329"/>
      <c r="AI199" s="329"/>
      <c r="AJ199" s="329"/>
    </row>
    <row r="200" spans="1:36" s="7" customFormat="1" ht="18">
      <c r="A200" s="3"/>
      <c r="B200" s="18"/>
      <c r="C200" s="18"/>
      <c r="D200" s="19"/>
      <c r="E200" s="19"/>
      <c r="F200" s="352"/>
      <c r="G200" s="330"/>
      <c r="H200" s="329"/>
      <c r="I200" s="329"/>
      <c r="J200" s="329"/>
      <c r="K200" s="329"/>
      <c r="L200" s="329"/>
      <c r="M200" s="329"/>
      <c r="N200" s="329"/>
      <c r="O200" s="329"/>
      <c r="P200" s="329"/>
      <c r="Q200" s="329"/>
      <c r="R200" s="329"/>
      <c r="S200" s="329"/>
      <c r="T200" s="329"/>
      <c r="U200" s="329"/>
      <c r="V200" s="329"/>
      <c r="W200" s="329"/>
      <c r="X200" s="329"/>
      <c r="Y200" s="329"/>
      <c r="Z200" s="329"/>
      <c r="AA200" s="329"/>
      <c r="AB200" s="329"/>
      <c r="AC200" s="329"/>
      <c r="AD200" s="329"/>
      <c r="AE200" s="329"/>
      <c r="AF200" s="329"/>
      <c r="AG200" s="329"/>
      <c r="AH200" s="329"/>
      <c r="AI200" s="329"/>
      <c r="AJ200" s="329"/>
    </row>
    <row r="201" spans="1:36" s="7" customFormat="1" ht="18">
      <c r="A201" s="3"/>
      <c r="B201" s="18"/>
      <c r="C201" s="18"/>
      <c r="D201" s="19"/>
      <c r="E201" s="19"/>
      <c r="F201" s="352"/>
      <c r="G201" s="330"/>
      <c r="H201" s="329"/>
      <c r="I201" s="329"/>
      <c r="J201" s="329"/>
      <c r="K201" s="329"/>
      <c r="L201" s="329"/>
      <c r="M201" s="329"/>
      <c r="N201" s="329"/>
      <c r="O201" s="329"/>
      <c r="P201" s="329"/>
      <c r="Q201" s="329"/>
      <c r="R201" s="329"/>
      <c r="S201" s="329"/>
      <c r="T201" s="329"/>
      <c r="U201" s="329"/>
      <c r="V201" s="329"/>
      <c r="W201" s="329"/>
      <c r="X201" s="329"/>
      <c r="Y201" s="329"/>
      <c r="Z201" s="329"/>
      <c r="AA201" s="329"/>
      <c r="AB201" s="329"/>
      <c r="AC201" s="329"/>
      <c r="AD201" s="329"/>
      <c r="AE201" s="329"/>
      <c r="AF201" s="329"/>
      <c r="AG201" s="329"/>
      <c r="AH201" s="329"/>
      <c r="AI201" s="329"/>
      <c r="AJ201" s="329"/>
    </row>
    <row r="202" spans="1:36" s="7" customFormat="1" ht="18">
      <c r="A202" s="3"/>
      <c r="B202" s="18"/>
      <c r="C202" s="18"/>
      <c r="D202" s="19"/>
      <c r="E202" s="19"/>
      <c r="F202" s="352"/>
      <c r="G202" s="330"/>
      <c r="H202" s="329"/>
      <c r="I202" s="329"/>
      <c r="J202" s="329"/>
      <c r="K202" s="329"/>
      <c r="L202" s="329"/>
      <c r="M202" s="329"/>
      <c r="N202" s="329"/>
      <c r="O202" s="329"/>
      <c r="P202" s="329"/>
      <c r="Q202" s="329"/>
      <c r="R202" s="329"/>
      <c r="S202" s="329"/>
      <c r="T202" s="329"/>
      <c r="U202" s="329"/>
      <c r="V202" s="329"/>
      <c r="W202" s="329"/>
      <c r="X202" s="329"/>
      <c r="Y202" s="329"/>
      <c r="Z202" s="329"/>
      <c r="AA202" s="329"/>
      <c r="AB202" s="329"/>
      <c r="AC202" s="329"/>
      <c r="AD202" s="329"/>
      <c r="AE202" s="329"/>
      <c r="AF202" s="329"/>
      <c r="AG202" s="329"/>
      <c r="AH202" s="329"/>
      <c r="AI202" s="329"/>
      <c r="AJ202" s="329"/>
    </row>
    <row r="203" spans="1:36" s="7" customFormat="1" ht="18">
      <c r="A203" s="3"/>
      <c r="B203" s="18"/>
      <c r="C203" s="18"/>
      <c r="D203" s="19"/>
      <c r="E203" s="19"/>
      <c r="F203" s="352"/>
      <c r="G203" s="330"/>
      <c r="H203" s="329"/>
      <c r="I203" s="329"/>
      <c r="J203" s="329"/>
      <c r="K203" s="329"/>
      <c r="L203" s="329"/>
      <c r="M203" s="329"/>
      <c r="N203" s="329"/>
      <c r="O203" s="329"/>
      <c r="P203" s="329"/>
      <c r="Q203" s="329"/>
      <c r="R203" s="329"/>
      <c r="S203" s="329"/>
      <c r="T203" s="329"/>
      <c r="U203" s="329"/>
      <c r="V203" s="329"/>
      <c r="W203" s="329"/>
      <c r="X203" s="329"/>
      <c r="Y203" s="329"/>
      <c r="Z203" s="329"/>
      <c r="AA203" s="329"/>
      <c r="AB203" s="329"/>
      <c r="AC203" s="329"/>
      <c r="AD203" s="329"/>
      <c r="AE203" s="329"/>
      <c r="AF203" s="329"/>
      <c r="AG203" s="329"/>
      <c r="AH203" s="329"/>
      <c r="AI203" s="329"/>
      <c r="AJ203" s="329"/>
    </row>
    <row r="204" spans="1:36" s="7" customFormat="1" ht="18">
      <c r="A204" s="3"/>
      <c r="B204" s="18"/>
      <c r="C204" s="18"/>
      <c r="D204" s="19"/>
      <c r="E204" s="19"/>
      <c r="F204" s="352"/>
      <c r="G204" s="330"/>
      <c r="H204" s="329"/>
      <c r="I204" s="329"/>
      <c r="J204" s="329"/>
      <c r="K204" s="329"/>
      <c r="L204" s="329"/>
      <c r="M204" s="329"/>
      <c r="N204" s="329"/>
      <c r="O204" s="329"/>
      <c r="P204" s="329"/>
      <c r="Q204" s="329"/>
      <c r="R204" s="329"/>
      <c r="S204" s="329"/>
      <c r="T204" s="329"/>
      <c r="U204" s="329"/>
      <c r="V204" s="329"/>
      <c r="W204" s="329"/>
      <c r="X204" s="329"/>
      <c r="Y204" s="329"/>
      <c r="Z204" s="329"/>
      <c r="AA204" s="329"/>
      <c r="AB204" s="329"/>
      <c r="AC204" s="329"/>
      <c r="AD204" s="329"/>
      <c r="AE204" s="329"/>
      <c r="AF204" s="329"/>
      <c r="AG204" s="329"/>
      <c r="AH204" s="329"/>
      <c r="AI204" s="329"/>
      <c r="AJ204" s="329"/>
    </row>
    <row r="205" spans="1:36" s="7" customFormat="1" ht="18">
      <c r="A205" s="3"/>
      <c r="B205" s="18"/>
      <c r="C205" s="18"/>
      <c r="D205" s="19"/>
      <c r="E205" s="19"/>
      <c r="F205" s="352"/>
      <c r="G205" s="330"/>
      <c r="H205" s="329"/>
      <c r="I205" s="329"/>
      <c r="J205" s="329"/>
      <c r="K205" s="329"/>
      <c r="L205" s="329"/>
      <c r="M205" s="329"/>
      <c r="N205" s="329"/>
      <c r="O205" s="329"/>
      <c r="P205" s="329"/>
      <c r="Q205" s="329"/>
      <c r="R205" s="329"/>
      <c r="S205" s="329"/>
      <c r="T205" s="329"/>
      <c r="U205" s="329"/>
      <c r="V205" s="329"/>
      <c r="W205" s="329"/>
      <c r="X205" s="329"/>
      <c r="Y205" s="329"/>
      <c r="Z205" s="329"/>
      <c r="AA205" s="329"/>
      <c r="AB205" s="329"/>
      <c r="AC205" s="329"/>
      <c r="AD205" s="329"/>
      <c r="AE205" s="329"/>
      <c r="AF205" s="329"/>
      <c r="AG205" s="329"/>
      <c r="AH205" s="329"/>
      <c r="AI205" s="329"/>
      <c r="AJ205" s="329"/>
    </row>
    <row r="206" spans="1:36" s="7" customFormat="1" ht="18">
      <c r="A206" s="3"/>
      <c r="B206" s="18"/>
      <c r="C206" s="18"/>
      <c r="D206" s="19"/>
      <c r="E206" s="19"/>
      <c r="F206" s="352"/>
      <c r="G206" s="330"/>
      <c r="H206" s="329"/>
      <c r="I206" s="329"/>
      <c r="J206" s="329"/>
      <c r="K206" s="329"/>
      <c r="L206" s="329"/>
      <c r="M206" s="329"/>
      <c r="N206" s="329"/>
      <c r="O206" s="329"/>
      <c r="P206" s="329"/>
      <c r="Q206" s="329"/>
      <c r="R206" s="329"/>
      <c r="S206" s="329"/>
      <c r="T206" s="329"/>
      <c r="U206" s="329"/>
      <c r="V206" s="329"/>
      <c r="W206" s="329"/>
      <c r="X206" s="329"/>
      <c r="Y206" s="329"/>
      <c r="Z206" s="329"/>
      <c r="AA206" s="329"/>
      <c r="AB206" s="329"/>
      <c r="AC206" s="329"/>
      <c r="AD206" s="329"/>
      <c r="AE206" s="329"/>
      <c r="AF206" s="329"/>
      <c r="AG206" s="329"/>
      <c r="AH206" s="329"/>
      <c r="AI206" s="329"/>
      <c r="AJ206" s="329"/>
    </row>
    <row r="207" spans="1:36" s="7" customFormat="1" ht="18">
      <c r="A207" s="3"/>
      <c r="B207" s="18"/>
      <c r="C207" s="18"/>
      <c r="D207" s="19"/>
      <c r="E207" s="19"/>
      <c r="F207" s="352"/>
      <c r="G207" s="330"/>
      <c r="H207" s="329"/>
      <c r="I207" s="329"/>
      <c r="J207" s="329"/>
      <c r="K207" s="329"/>
      <c r="L207" s="329"/>
      <c r="M207" s="329"/>
      <c r="N207" s="329"/>
      <c r="O207" s="329"/>
      <c r="P207" s="329"/>
      <c r="Q207" s="329"/>
      <c r="R207" s="329"/>
      <c r="S207" s="329"/>
      <c r="T207" s="329"/>
      <c r="U207" s="329"/>
      <c r="V207" s="329"/>
      <c r="W207" s="329"/>
      <c r="X207" s="329"/>
      <c r="Y207" s="329"/>
      <c r="Z207" s="329"/>
      <c r="AA207" s="329"/>
      <c r="AB207" s="329"/>
      <c r="AC207" s="329"/>
      <c r="AD207" s="329"/>
      <c r="AE207" s="329"/>
      <c r="AF207" s="329"/>
      <c r="AG207" s="329"/>
      <c r="AH207" s="329"/>
      <c r="AI207" s="329"/>
      <c r="AJ207" s="329"/>
    </row>
    <row r="208" spans="1:36" s="7" customFormat="1" ht="18">
      <c r="A208" s="3"/>
      <c r="B208" s="18"/>
      <c r="C208" s="18"/>
      <c r="D208" s="19"/>
      <c r="E208" s="19"/>
      <c r="F208" s="352"/>
      <c r="G208" s="330"/>
      <c r="H208" s="329"/>
      <c r="I208" s="329"/>
      <c r="J208" s="329"/>
      <c r="K208" s="329"/>
      <c r="L208" s="329"/>
      <c r="M208" s="329"/>
      <c r="N208" s="329"/>
      <c r="O208" s="329"/>
      <c r="P208" s="329"/>
      <c r="Q208" s="329"/>
      <c r="R208" s="329"/>
      <c r="S208" s="329"/>
      <c r="T208" s="329"/>
      <c r="U208" s="329"/>
      <c r="V208" s="329"/>
      <c r="W208" s="329"/>
      <c r="X208" s="329"/>
      <c r="Y208" s="329"/>
      <c r="Z208" s="329"/>
      <c r="AA208" s="329"/>
      <c r="AB208" s="329"/>
      <c r="AC208" s="329"/>
      <c r="AD208" s="329"/>
      <c r="AE208" s="329"/>
      <c r="AF208" s="329"/>
      <c r="AG208" s="329"/>
      <c r="AH208" s="329"/>
      <c r="AI208" s="329"/>
      <c r="AJ208" s="329"/>
    </row>
    <row r="209" spans="1:36" s="7" customFormat="1" ht="18">
      <c r="A209" s="3"/>
      <c r="B209" s="18"/>
      <c r="C209" s="18"/>
      <c r="D209" s="19"/>
      <c r="E209" s="19"/>
      <c r="F209" s="352"/>
      <c r="G209" s="330"/>
      <c r="H209" s="329"/>
      <c r="I209" s="329"/>
      <c r="J209" s="329"/>
      <c r="K209" s="329"/>
      <c r="L209" s="329"/>
      <c r="M209" s="329"/>
      <c r="N209" s="329"/>
      <c r="O209" s="329"/>
      <c r="P209" s="329"/>
      <c r="Q209" s="329"/>
      <c r="R209" s="329"/>
      <c r="S209" s="329"/>
      <c r="T209" s="329"/>
      <c r="U209" s="329"/>
      <c r="V209" s="329"/>
      <c r="W209" s="329"/>
      <c r="X209" s="329"/>
      <c r="Y209" s="329"/>
      <c r="Z209" s="329"/>
      <c r="AA209" s="329"/>
      <c r="AB209" s="329"/>
      <c r="AC209" s="329"/>
      <c r="AD209" s="329"/>
      <c r="AE209" s="329"/>
      <c r="AF209" s="329"/>
      <c r="AG209" s="329"/>
      <c r="AH209" s="329"/>
      <c r="AI209" s="329"/>
      <c r="AJ209" s="329"/>
    </row>
    <row r="210" spans="1:36" s="7" customFormat="1" ht="18">
      <c r="A210" s="3"/>
      <c r="B210" s="18"/>
      <c r="C210" s="18"/>
      <c r="D210" s="19"/>
      <c r="E210" s="19"/>
      <c r="F210" s="352"/>
      <c r="G210" s="330"/>
      <c r="H210" s="329"/>
      <c r="I210" s="329"/>
      <c r="J210" s="329"/>
      <c r="K210" s="329"/>
      <c r="L210" s="329"/>
      <c r="M210" s="329"/>
      <c r="N210" s="329"/>
      <c r="O210" s="329"/>
      <c r="P210" s="329"/>
      <c r="Q210" s="329"/>
      <c r="R210" s="329"/>
      <c r="S210" s="329"/>
      <c r="T210" s="329"/>
      <c r="U210" s="329"/>
      <c r="V210" s="329"/>
      <c r="W210" s="329"/>
      <c r="X210" s="329"/>
      <c r="Y210" s="329"/>
      <c r="Z210" s="329"/>
      <c r="AA210" s="329"/>
      <c r="AB210" s="329"/>
      <c r="AC210" s="329"/>
      <c r="AD210" s="329"/>
      <c r="AE210" s="329"/>
      <c r="AF210" s="329"/>
      <c r="AG210" s="329"/>
      <c r="AH210" s="329"/>
      <c r="AI210" s="329"/>
      <c r="AJ210" s="329"/>
    </row>
    <row r="211" spans="1:36" s="7" customFormat="1" ht="18">
      <c r="A211" s="3"/>
      <c r="B211" s="18"/>
      <c r="C211" s="18"/>
      <c r="D211" s="19"/>
      <c r="E211" s="19"/>
      <c r="F211" s="352"/>
      <c r="G211" s="330"/>
      <c r="H211" s="329"/>
      <c r="I211" s="329"/>
      <c r="J211" s="329"/>
      <c r="K211" s="329"/>
      <c r="L211" s="329"/>
      <c r="M211" s="329"/>
      <c r="N211" s="329"/>
      <c r="O211" s="329"/>
      <c r="P211" s="329"/>
      <c r="Q211" s="329"/>
      <c r="R211" s="329"/>
      <c r="S211" s="329"/>
      <c r="T211" s="329"/>
      <c r="U211" s="329"/>
      <c r="V211" s="329"/>
      <c r="W211" s="329"/>
      <c r="X211" s="329"/>
      <c r="Y211" s="329"/>
      <c r="Z211" s="329"/>
      <c r="AA211" s="329"/>
      <c r="AB211" s="329"/>
      <c r="AC211" s="329"/>
      <c r="AD211" s="329"/>
      <c r="AE211" s="329"/>
      <c r="AF211" s="329"/>
      <c r="AG211" s="329"/>
      <c r="AH211" s="329"/>
      <c r="AI211" s="329"/>
      <c r="AJ211" s="329"/>
    </row>
  </sheetData>
  <sheetProtection/>
  <mergeCells count="13">
    <mergeCell ref="B13:D13"/>
    <mergeCell ref="A10:F10"/>
    <mergeCell ref="A9:F9"/>
    <mergeCell ref="A6:F6"/>
    <mergeCell ref="A7:D7"/>
    <mergeCell ref="A11:F11"/>
    <mergeCell ref="A12:B12"/>
    <mergeCell ref="A1:F1"/>
    <mergeCell ref="A2:F2"/>
    <mergeCell ref="A3:F3"/>
    <mergeCell ref="A4:F4"/>
    <mergeCell ref="A5:F5"/>
    <mergeCell ref="A8:F8"/>
  </mergeCells>
  <printOptions/>
  <pageMargins left="0.7086614173228347" right="0.1968503937007874" top="0.3937007874015748" bottom="0.31496062992125984" header="0.31496062992125984" footer="0.2362204724409449"/>
  <pageSetup blackAndWhite="1" fitToHeight="6"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2020-10-23T06:06:19Z</cp:lastPrinted>
  <dcterms:created xsi:type="dcterms:W3CDTF">2014-10-25T07:35:49Z</dcterms:created>
  <dcterms:modified xsi:type="dcterms:W3CDTF">2020-10-23T06:10:39Z</dcterms:modified>
  <cp:category/>
  <cp:version/>
  <cp:contentType/>
  <cp:contentStatus/>
</cp:coreProperties>
</file>